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1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'prihodi'!$3:$4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'bilanca'!$A$3:$H$25</definedName>
    <definedName name="_xlnm.Print_Area" localSheetId="4">'posebni dio'!$A$1:$E$88</definedName>
    <definedName name="_xlnm.Print_Area" localSheetId="1">'prihodi'!$A$1:$H$33</definedName>
    <definedName name="_xlnm.Print_Area" localSheetId="3">'račun financiranja'!$A$1:$H$13</definedName>
    <definedName name="_xlnm.Print_Area" localSheetId="2">'rashodi-opći dio'!$A$1:$H$70</definedName>
  </definedNames>
  <calcPr fullCalcOnLoad="1"/>
</workbook>
</file>

<file path=xl/sharedStrings.xml><?xml version="1.0" encoding="utf-8"?>
<sst xmlns="http://schemas.openxmlformats.org/spreadsheetml/2006/main" count="251" uniqueCount="143">
  <si>
    <t>Dodatna ulaganja na građevinskim objektima</t>
  </si>
  <si>
    <t>Ulaganja u računalne programe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</si>
  <si>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</si>
  <si>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</si>
  <si>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</si>
  <si>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</si>
  <si>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</si>
  <si>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</si>
  <si>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</si>
  <si>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</si>
  <si>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</si>
  <si>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</si>
  <si>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</si>
  <si>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</si>
  <si>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</si>
  <si>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</si>
  <si>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</si>
  <si>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</si>
  <si>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</si>
  <si>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</si>
  <si>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</si>
  <si>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</si>
  <si>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</si>
  <si>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</si>
  <si>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</si>
  <si>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</si>
  <si>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</si>
  <si>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</si>
  <si>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</si>
  <si>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Rashodi za dodatna ulaganja na nefinancijskoj imovini</t>
  </si>
  <si>
    <t>4511</t>
  </si>
  <si>
    <t>PRIMICI OD FINANCIJSKE IMOVINE I ZADUŽIVANJA</t>
  </si>
  <si>
    <t>Primici od prodaje dionica i udjela u glavnici</t>
  </si>
  <si>
    <t>Dionice i udjeli u glavnici trgovačkih društava u javnom sektoru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</si>
  <si>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</si>
  <si>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</si>
  <si>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</si>
  <si>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</si>
  <si>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</si>
  <si>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</si>
  <si>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</si>
  <si>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</si>
  <si>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</si>
  <si>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</si>
  <si>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</si>
  <si>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</si>
  <si>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Naziv prihoda</t>
  </si>
  <si>
    <t>B. RAČUN FINANCIRANJA</t>
  </si>
  <si>
    <t>Prihodi od nefinancijske imovine</t>
  </si>
  <si>
    <t>Prihodi od zakupa i iznajmljivanja imovine</t>
  </si>
  <si>
    <t>Prihodi od administrativnih pristojbi i po posebnim propisima</t>
  </si>
  <si>
    <t>Prihodi po posebnim propisima</t>
  </si>
  <si>
    <t>Ostali nespomenuti prihodi</t>
  </si>
  <si>
    <t>Poslovni objekti</t>
  </si>
  <si>
    <t>Oprema za održavanje i zaštitu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</si>
  <si>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</si>
  <si>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</si>
  <si>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</si>
  <si>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</si>
  <si>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</si>
  <si>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</si>
  <si>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</si>
  <si>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</si>
  <si>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</si>
  <si>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</si>
  <si>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</si>
  <si>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</si>
  <si>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</si>
  <si>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</si>
  <si>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</si>
  <si>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</si>
  <si>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</si>
  <si>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</si>
  <si>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</si>
  <si>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</si>
  <si>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</si>
  <si>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Primici od prodaje dionica i udjela u glavnici trgovačkih društava u javnom sektoru</t>
  </si>
  <si>
    <t>NETO FINANCIRANJE</t>
  </si>
  <si>
    <t>Naziv rashoda</t>
  </si>
  <si>
    <t>Ostali financijski rashodi</t>
  </si>
  <si>
    <t>Bankarske usluge i usluge platnog prometa</t>
  </si>
  <si>
    <t>Negativne tečajne razlike i valutna klauzula</t>
  </si>
  <si>
    <t>Zatezne kamate</t>
  </si>
  <si>
    <t>VIŠAK / MANJAK + NETO FINANCIRANJE</t>
  </si>
  <si>
    <t>A1000</t>
  </si>
  <si>
    <t>Šifra</t>
  </si>
  <si>
    <t>Naziv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</si>
  <si>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</si>
  <si>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</si>
  <si>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</si>
  <si>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</si>
  <si>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</si>
  <si>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</si>
  <si>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</si>
  <si>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</si>
  <si>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Ostali prihodi od financijske imovine (Premije osiguranja depozita)</t>
  </si>
  <si>
    <t>DRŽAVNA AGENCIJA ZA OSIGURANJE 
ŠTEDNIH ULOGA I SANACIJU BANAKA</t>
  </si>
  <si>
    <t>Prijevozna sredstvau cestovnom prometu</t>
  </si>
  <si>
    <t>ISPLATA OSIGURANIH DEPOZITA</t>
  </si>
  <si>
    <t>K2005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</si>
  <si>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</si>
  <si>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</si>
  <si>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</si>
  <si>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</si>
  <si>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</si>
  <si>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</si>
  <si>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</si>
  <si>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</si>
  <si>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</si>
  <si>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</si>
  <si>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OSTALA DJELATNOST AGENCIJE</t>
  </si>
  <si>
    <t xml:space="preserve">OBNOVA VOZNOG PARKA </t>
  </si>
  <si>
    <t xml:space="preserve">POSLOVNE ZGRADE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</si>
  <si>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</si>
  <si>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</si>
  <si>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</si>
  <si>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</si>
  <si>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</si>
  <si>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>FOND OSIGURANJA DEPOZITA</t>
  </si>
  <si>
    <t>Ostali izvanredni rashodi</t>
  </si>
  <si>
    <t>Izvanredni rashodi</t>
  </si>
  <si>
    <t>Ostali rashodi</t>
  </si>
  <si>
    <t>POSLOVNE ZGRADE - FONDA OSIGURANJA DEPOZITA</t>
  </si>
  <si>
    <t>Prihodi od zateznih kamata</t>
  </si>
  <si>
    <t xml:space="preserve">Prihodi od naplate potraživanja iz stečajne mase banaka i štedionica, likvidacije... </t>
  </si>
  <si>
    <t>Usluge tekućeg i investicijskog održavanja</t>
  </si>
  <si>
    <t>Premije osiguranja</t>
  </si>
  <si>
    <t>Građevinski objekti</t>
  </si>
  <si>
    <t>Zdravstvene i veterinarske usluge</t>
  </si>
  <si>
    <t>Kamate za primljene zajmove</t>
  </si>
  <si>
    <t>Kamate na primljene zajmove</t>
  </si>
  <si>
    <t>Tekuće donacije u novcu</t>
  </si>
  <si>
    <t>Tekuće donacije</t>
  </si>
  <si>
    <t>Usluge promidžbe i informiranja</t>
  </si>
  <si>
    <t>Ostali nespomenuti rashodi poslovanja (članarine)</t>
  </si>
  <si>
    <t>04</t>
  </si>
  <si>
    <t>Ostali izvanredni rashodi (Nagodba s Hypo Alpe Adria bank AG)</t>
  </si>
  <si>
    <t>Povećanje/        smanjenje</t>
  </si>
  <si>
    <t xml:space="preserve">Primici od prodaje dionica i udjela u glavnici </t>
  </si>
  <si>
    <t>Plan                       za 2009.</t>
  </si>
  <si>
    <t>Novi plan                               za 2009.</t>
  </si>
  <si>
    <t>Plan                 za 2009.</t>
  </si>
  <si>
    <t xml:space="preserve">IZMJENE I DOPUNE FINANCIJSKOG PLANA DRŽAVNE AGENCIJE ZA OSIGURANJE ŠTEDNIH ULOGA I SANACIJU BANAKA ZA 2009. GODINU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</si>
</sst>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</numFmts>
  <fonts count="2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0"/>
      <name val="Times New Roman"/>
      <family val="1"/>
    </font>
    <font>
      <b/>
      <sz val="10"/>
      <color indexed="8"/>
      <name val="MS Sans Serif"/>
      <family val="0"/>
    </font>
    <font>
      <sz val="10"/>
      <name val="Times New Roman"/>
      <family val="1"/>
    </font>
    <font>
      <b/>
      <i/>
      <sz val="9.85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3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2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2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 quotePrefix="1">
      <alignment horizontal="left" wrapText="1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4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applyProtection="1" quotePrefix="1">
      <alignment horizontal="left" vertical="center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top"/>
    </xf>
    <xf numFmtId="172" fontId="15" fillId="0" borderId="2" xfId="0" applyFont="1" applyBorder="1" applyAlignment="1">
      <alignment horizontal="left" vertical="center"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0" xfId="0" applyFont="1" applyBorder="1" applyAlignment="1" quotePrefix="1">
      <alignment horizontal="center" vertical="top"/>
    </xf>
    <xf numFmtId="0" fontId="7" fillId="0" borderId="0" xfId="0" applyNumberFormat="1" applyFont="1" applyFill="1" applyBorder="1" applyAlignment="1" applyProtection="1">
      <alignment wrapText="1"/>
      <protection/>
    </xf>
    <xf numFmtId="3" fontId="1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 quotePrefix="1">
      <alignment vertical="top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172" fontId="15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" fillId="0" borderId="5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7" fillId="0" borderId="5" xfId="0" applyNumberFormat="1" applyFont="1" applyBorder="1" applyAlignment="1">
      <alignment horizontal="right"/>
    </xf>
    <xf numFmtId="3" fontId="7" fillId="0" borderId="5" xfId="0" applyNumberFormat="1" applyFont="1" applyFill="1" applyBorder="1" applyAlignment="1" applyProtection="1">
      <alignment wrapText="1"/>
      <protection/>
    </xf>
    <xf numFmtId="0" fontId="7" fillId="0" borderId="2" xfId="0" applyFont="1" applyBorder="1" applyAlignment="1" quotePrefix="1">
      <alignment horizontal="left"/>
    </xf>
    <xf numFmtId="3" fontId="7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 wrapText="1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77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/>
      <protection/>
    </xf>
    <xf numFmtId="172" fontId="7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11" fillId="0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 wrapText="1"/>
      <protection/>
    </xf>
    <xf numFmtId="0" fontId="7" fillId="0" borderId="4" xfId="0" applyFont="1" applyBorder="1" applyAlignment="1">
      <alignment horizontal="left"/>
    </xf>
    <xf numFmtId="172" fontId="8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 topLeftCell="A3">
      <selection activeCell="E8" sqref="E8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5.28125" style="36" customWidth="1"/>
    <col min="5" max="5" width="44.7109375" style="0" customWidth="1"/>
    <col min="6" max="6" width="12.421875" style="0" bestFit="1" customWidth="1"/>
    <col min="7" max="7" width="11.28125" style="0" bestFit="1" customWidth="1"/>
    <col min="8" max="8" width="12.421875" style="0" bestFit="1" customWidth="1"/>
    <col min="9" max="16384" width="11.421875" style="0" customWidth="1"/>
  </cols>
  <sheetData>
    <row r="1" spans="1:5" ht="12.75" customHeight="1" hidden="1">
      <c r="A1" s="167" t="s">
        <v>2</v>
      </c>
      <c r="B1" s="168"/>
      <c r="C1" s="168"/>
      <c r="D1" s="168"/>
      <c r="E1" s="168"/>
    </row>
    <row r="2" spans="1:5" ht="27.75" customHeight="1" hidden="1">
      <c r="A2" s="168"/>
      <c r="B2" s="168"/>
      <c r="C2" s="168"/>
      <c r="D2" s="168"/>
      <c r="E2" s="168"/>
    </row>
    <row r="3" spans="1:8" ht="27.75" customHeight="1">
      <c r="A3" s="174" t="s">
        <v>142</v>
      </c>
      <c r="B3" s="174"/>
      <c r="C3" s="174"/>
      <c r="D3" s="174"/>
      <c r="E3" s="174"/>
      <c r="F3" s="174"/>
      <c r="G3" s="174"/>
      <c r="H3" s="174"/>
    </row>
    <row r="4" spans="1:8" ht="34.5" customHeight="1">
      <c r="A4" s="174"/>
      <c r="B4" s="174"/>
      <c r="C4" s="174"/>
      <c r="D4" s="174"/>
      <c r="E4" s="174"/>
      <c r="F4" s="174"/>
      <c r="G4" s="174"/>
      <c r="H4" s="174"/>
    </row>
    <row r="5" spans="1:8" s="50" customFormat="1" ht="27.75" customHeight="1">
      <c r="A5" s="175" t="s">
        <v>93</v>
      </c>
      <c r="B5" s="175"/>
      <c r="C5" s="175"/>
      <c r="D5" s="175"/>
      <c r="E5" s="175"/>
      <c r="F5" s="175"/>
      <c r="G5" s="175"/>
      <c r="H5" s="175"/>
    </row>
    <row r="6" spans="1:8" s="5" customFormat="1" ht="24" customHeight="1">
      <c r="A6" s="175" t="s">
        <v>8</v>
      </c>
      <c r="B6" s="175"/>
      <c r="C6" s="175"/>
      <c r="D6" s="175"/>
      <c r="E6" s="175"/>
      <c r="F6" s="175"/>
      <c r="G6" s="175"/>
      <c r="H6" s="175"/>
    </row>
    <row r="7" spans="1:5" s="5" customFormat="1" ht="15.75" customHeight="1">
      <c r="A7" s="49"/>
      <c r="B7" s="48"/>
      <c r="C7" s="48"/>
      <c r="D7" s="48"/>
      <c r="E7" s="48"/>
    </row>
    <row r="8" spans="1:8" s="5" customFormat="1" ht="27.75" customHeight="1">
      <c r="A8" s="51"/>
      <c r="B8" s="52"/>
      <c r="C8" s="52"/>
      <c r="D8" s="53"/>
      <c r="E8" s="54"/>
      <c r="F8" s="110" t="s">
        <v>139</v>
      </c>
      <c r="G8" s="158" t="s">
        <v>137</v>
      </c>
      <c r="H8" s="158" t="s">
        <v>140</v>
      </c>
    </row>
    <row r="9" spans="1:8" s="5" customFormat="1" ht="22.5" customHeight="1">
      <c r="A9" s="169" t="s">
        <v>38</v>
      </c>
      <c r="B9" s="170"/>
      <c r="C9" s="170"/>
      <c r="D9" s="170"/>
      <c r="E9" s="171"/>
      <c r="F9" s="123">
        <f>prihodi!F6+prihodi!F20</f>
        <v>507498000</v>
      </c>
      <c r="G9" s="123">
        <f>prihodi!G6+prihodi!G20</f>
        <v>24000000</v>
      </c>
      <c r="H9" s="123">
        <f>prihodi!H6+prihodi!H20</f>
        <v>531498000</v>
      </c>
    </row>
    <row r="10" spans="1:8" s="5" customFormat="1" ht="22.5" customHeight="1">
      <c r="A10" s="173" t="s">
        <v>35</v>
      </c>
      <c r="B10" s="171"/>
      <c r="C10" s="171"/>
      <c r="D10" s="171"/>
      <c r="E10" s="171"/>
      <c r="F10" s="123">
        <v>0</v>
      </c>
      <c r="G10" s="123">
        <v>0</v>
      </c>
      <c r="H10" s="123">
        <v>0</v>
      </c>
    </row>
    <row r="11" spans="1:8" s="5" customFormat="1" ht="22.5" customHeight="1">
      <c r="A11" s="169" t="s">
        <v>113</v>
      </c>
      <c r="B11" s="170"/>
      <c r="C11" s="170"/>
      <c r="D11" s="170"/>
      <c r="E11" s="172"/>
      <c r="F11" s="124">
        <f>'rashodi-opći dio'!F3</f>
        <v>235042000</v>
      </c>
      <c r="G11" s="124">
        <f>'rashodi-opći dio'!G3</f>
        <v>18646000</v>
      </c>
      <c r="H11" s="124">
        <f>'rashodi-opći dio'!H3</f>
        <v>253688000</v>
      </c>
    </row>
    <row r="12" spans="1:8" s="5" customFormat="1" ht="22.5" customHeight="1">
      <c r="A12" s="173" t="s">
        <v>36</v>
      </c>
      <c r="B12" s="171"/>
      <c r="C12" s="171"/>
      <c r="D12" s="171"/>
      <c r="E12" s="171"/>
      <c r="F12" s="124">
        <f>'rashodi-opći dio'!F55</f>
        <v>1393000</v>
      </c>
      <c r="G12" s="124">
        <f>'rashodi-opći dio'!G55</f>
        <v>-1150000</v>
      </c>
      <c r="H12" s="124">
        <f>'rashodi-opći dio'!H55</f>
        <v>243000</v>
      </c>
    </row>
    <row r="13" spans="1:8" s="5" customFormat="1" ht="22.5" customHeight="1">
      <c r="A13" s="169" t="s">
        <v>37</v>
      </c>
      <c r="B13" s="170"/>
      <c r="C13" s="170"/>
      <c r="D13" s="170"/>
      <c r="E13" s="170"/>
      <c r="F13" s="124">
        <f>F9+F10-F11-F12</f>
        <v>271063000</v>
      </c>
      <c r="G13" s="124">
        <f>G9+G10-G11-G12</f>
        <v>6504000</v>
      </c>
      <c r="H13" s="124">
        <f>H9+H10-H11-H12</f>
        <v>277567000</v>
      </c>
    </row>
    <row r="14" spans="1:6" s="5" customFormat="1" ht="15" customHeight="1">
      <c r="A14" s="47"/>
      <c r="B14" s="48"/>
      <c r="C14" s="48"/>
      <c r="D14" s="48"/>
      <c r="E14" s="20"/>
      <c r="F14" s="41"/>
    </row>
    <row r="15" spans="1:8" s="44" customFormat="1" ht="24" customHeight="1">
      <c r="A15" s="161" t="s">
        <v>47</v>
      </c>
      <c r="B15" s="162"/>
      <c r="C15" s="162"/>
      <c r="D15" s="162"/>
      <c r="E15" s="162"/>
      <c r="F15" s="163"/>
      <c r="G15" s="164"/>
      <c r="H15" s="164"/>
    </row>
    <row r="16" spans="1:5" s="44" customFormat="1" ht="15" customHeight="1">
      <c r="A16" s="45"/>
      <c r="B16" s="46"/>
      <c r="C16" s="46"/>
      <c r="D16" s="46"/>
      <c r="E16" s="46"/>
    </row>
    <row r="17" spans="1:8" s="44" customFormat="1" ht="27.75" customHeight="1">
      <c r="A17" s="51"/>
      <c r="B17" s="52"/>
      <c r="C17" s="52"/>
      <c r="D17" s="53"/>
      <c r="E17" s="54"/>
      <c r="F17" s="110" t="s">
        <v>139</v>
      </c>
      <c r="G17" s="158" t="s">
        <v>137</v>
      </c>
      <c r="H17" s="158" t="s">
        <v>140</v>
      </c>
    </row>
    <row r="18" spans="1:8" s="44" customFormat="1" ht="22.5" customHeight="1">
      <c r="A18" s="165" t="s">
        <v>31</v>
      </c>
      <c r="B18" s="166"/>
      <c r="C18" s="166"/>
      <c r="D18" s="166"/>
      <c r="E18" s="166"/>
      <c r="F18" s="123">
        <f>'račun financiranja'!F9</f>
        <v>385074000</v>
      </c>
      <c r="G18" s="123">
        <f>'račun financiranja'!G9+'račun financiranja'!G4</f>
        <v>0</v>
      </c>
      <c r="H18" s="123">
        <f>'račun financiranja'!H9+'račun financiranja'!H4</f>
        <v>385074000</v>
      </c>
    </row>
    <row r="19" spans="1:8" s="44" customFormat="1" ht="22.5" customHeight="1">
      <c r="A19" s="165" t="s">
        <v>34</v>
      </c>
      <c r="B19" s="166"/>
      <c r="C19" s="166"/>
      <c r="D19" s="166"/>
      <c r="E19" s="166"/>
      <c r="F19" s="123">
        <v>0</v>
      </c>
      <c r="G19" s="123">
        <v>0</v>
      </c>
      <c r="H19" s="123">
        <v>0</v>
      </c>
    </row>
    <row r="20" spans="1:8" s="44" customFormat="1" ht="22.5" customHeight="1">
      <c r="A20" s="165" t="s">
        <v>77</v>
      </c>
      <c r="B20" s="166"/>
      <c r="C20" s="166"/>
      <c r="D20" s="166"/>
      <c r="E20" s="166"/>
      <c r="F20" s="126">
        <f>F18-F19</f>
        <v>385074000</v>
      </c>
      <c r="G20" s="126">
        <f>G18-G19</f>
        <v>0</v>
      </c>
      <c r="H20" s="126">
        <f>H18-H19</f>
        <v>385074000</v>
      </c>
    </row>
    <row r="21" spans="1:6" s="44" customFormat="1" ht="18" customHeight="1">
      <c r="A21" s="125"/>
      <c r="B21" s="127"/>
      <c r="C21" s="128"/>
      <c r="D21" s="129"/>
      <c r="E21" s="127"/>
      <c r="F21" s="130"/>
    </row>
    <row r="22" spans="1:8" s="44" customFormat="1" ht="23.25" customHeight="1">
      <c r="A22" s="165" t="s">
        <v>83</v>
      </c>
      <c r="B22" s="166"/>
      <c r="C22" s="166"/>
      <c r="D22" s="166"/>
      <c r="E22" s="166"/>
      <c r="F22" s="126">
        <f>F13+F20</f>
        <v>656137000</v>
      </c>
      <c r="G22" s="126">
        <f>G13+G20</f>
        <v>6504000</v>
      </c>
      <c r="H22" s="126">
        <f>H13+H20</f>
        <v>662641000</v>
      </c>
    </row>
    <row r="23" spans="1:5" s="44" customFormat="1" ht="18" customHeight="1">
      <c r="A23" s="47"/>
      <c r="B23" s="48"/>
      <c r="C23" s="48"/>
      <c r="D23" s="48"/>
      <c r="E23" s="48"/>
    </row>
    <row r="24" s="5" customFormat="1" ht="12.75">
      <c r="D24" s="35"/>
    </row>
    <row r="25" s="5" customFormat="1" ht="12.75">
      <c r="D25" s="35"/>
    </row>
    <row r="26" s="5" customFormat="1" ht="12.75">
      <c r="D26" s="35"/>
    </row>
    <row r="27" s="5" customFormat="1" ht="12.75">
      <c r="D27" s="35"/>
    </row>
    <row r="28" s="5" customFormat="1" ht="12.75">
      <c r="D28" s="35"/>
    </row>
    <row r="29" s="5" customFormat="1" ht="12.75">
      <c r="D29" s="35"/>
    </row>
    <row r="30" s="5" customFormat="1" ht="12.75">
      <c r="D30" s="35"/>
    </row>
    <row r="31" s="5" customFormat="1" ht="12.75">
      <c r="D31" s="35"/>
    </row>
    <row r="32" s="5" customFormat="1" ht="12.75">
      <c r="D32" s="35"/>
    </row>
    <row r="33" s="5" customFormat="1" ht="12.75">
      <c r="D33" s="35"/>
    </row>
    <row r="34" s="5" customFormat="1" ht="12.75">
      <c r="D34" s="35"/>
    </row>
    <row r="35" s="5" customFormat="1" ht="12.75">
      <c r="D35" s="35"/>
    </row>
    <row r="36" s="5" customFormat="1" ht="12.75">
      <c r="D36" s="35"/>
    </row>
    <row r="37" s="5" customFormat="1" ht="12.75">
      <c r="D37" s="35"/>
    </row>
    <row r="38" s="5" customFormat="1" ht="12.75">
      <c r="D38" s="35"/>
    </row>
    <row r="39" s="5" customFormat="1" ht="12.75">
      <c r="D39" s="35"/>
    </row>
    <row r="40" s="5" customFormat="1" ht="12.75">
      <c r="D40" s="35"/>
    </row>
    <row r="41" s="5" customFormat="1" ht="12.75">
      <c r="D41" s="35"/>
    </row>
    <row r="42" s="5" customFormat="1" ht="12.75">
      <c r="D42" s="35"/>
    </row>
    <row r="43" s="5" customFormat="1" ht="12.75">
      <c r="D43" s="35"/>
    </row>
    <row r="44" s="5" customFormat="1" ht="12.75">
      <c r="D44" s="35"/>
    </row>
    <row r="45" s="5" customFormat="1" ht="12.75">
      <c r="D45" s="35"/>
    </row>
    <row r="46" s="5" customFormat="1" ht="12.75">
      <c r="D46" s="35"/>
    </row>
    <row r="47" s="5" customFormat="1" ht="12.75">
      <c r="D47" s="35"/>
    </row>
    <row r="48" s="5" customFormat="1" ht="12.75">
      <c r="D48" s="35"/>
    </row>
    <row r="49" s="5" customFormat="1" ht="12.75">
      <c r="D49" s="35"/>
    </row>
    <row r="50" s="5" customFormat="1" ht="12.75">
      <c r="D50" s="35"/>
    </row>
    <row r="51" s="5" customFormat="1" ht="12.75">
      <c r="D51" s="35"/>
    </row>
    <row r="52" s="5" customFormat="1" ht="12.75">
      <c r="D52" s="35"/>
    </row>
    <row r="53" s="5" customFormat="1" ht="12.75">
      <c r="D53" s="35"/>
    </row>
    <row r="54" s="5" customFormat="1" ht="12.75">
      <c r="D54" s="35"/>
    </row>
    <row r="55" s="5" customFormat="1" ht="12.75">
      <c r="D55" s="35"/>
    </row>
    <row r="56" s="5" customFormat="1" ht="12.75">
      <c r="D56" s="35"/>
    </row>
    <row r="57" s="5" customFormat="1" ht="12.75">
      <c r="D57" s="35"/>
    </row>
    <row r="58" s="5" customFormat="1" ht="12.75">
      <c r="D58" s="35"/>
    </row>
    <row r="59" s="5" customFormat="1" ht="12.75">
      <c r="D59" s="35"/>
    </row>
    <row r="60" s="5" customFormat="1" ht="12.75">
      <c r="D60" s="35"/>
    </row>
    <row r="61" s="5" customFormat="1" ht="12.75">
      <c r="D61" s="35"/>
    </row>
    <row r="62" s="5" customFormat="1" ht="12.75">
      <c r="D62" s="35"/>
    </row>
    <row r="63" s="5" customFormat="1" ht="12.75">
      <c r="D63" s="35"/>
    </row>
    <row r="64" s="5" customFormat="1" ht="12.75">
      <c r="D64" s="35"/>
    </row>
    <row r="65" s="5" customFormat="1" ht="12.75">
      <c r="D65" s="35"/>
    </row>
    <row r="66" s="5" customFormat="1" ht="12.75">
      <c r="D66" s="35"/>
    </row>
    <row r="67" s="5" customFormat="1" ht="12.75">
      <c r="D67" s="35"/>
    </row>
    <row r="68" s="5" customFormat="1" ht="12.75">
      <c r="D68" s="35"/>
    </row>
    <row r="69" s="5" customFormat="1" ht="12.75">
      <c r="D69" s="35"/>
    </row>
    <row r="70" s="5" customFormat="1" ht="12.75">
      <c r="D70" s="35"/>
    </row>
    <row r="71" s="5" customFormat="1" ht="12.75">
      <c r="D71" s="35"/>
    </row>
    <row r="72" s="5" customFormat="1" ht="12.75">
      <c r="D72" s="35"/>
    </row>
    <row r="73" s="5" customFormat="1" ht="12.75">
      <c r="D73" s="35"/>
    </row>
    <row r="74" s="5" customFormat="1" ht="12.75">
      <c r="D74" s="35"/>
    </row>
    <row r="75" s="5" customFormat="1" ht="12.75">
      <c r="D75" s="35"/>
    </row>
    <row r="76" s="5" customFormat="1" ht="12.75">
      <c r="D76" s="35"/>
    </row>
    <row r="77" s="5" customFormat="1" ht="12.75">
      <c r="D77" s="35"/>
    </row>
    <row r="78" s="5" customFormat="1" ht="12.75">
      <c r="D78" s="35"/>
    </row>
    <row r="79" s="5" customFormat="1" ht="12.75">
      <c r="D79" s="35"/>
    </row>
    <row r="80" s="5" customFormat="1" ht="12.75">
      <c r="D80" s="35"/>
    </row>
    <row r="81" s="5" customFormat="1" ht="12.75">
      <c r="D81" s="35"/>
    </row>
    <row r="82" s="5" customFormat="1" ht="12.75">
      <c r="D82" s="35"/>
    </row>
    <row r="83" s="5" customFormat="1" ht="12.75">
      <c r="D83" s="35"/>
    </row>
    <row r="84" s="5" customFormat="1" ht="12.75">
      <c r="D84" s="35"/>
    </row>
    <row r="85" s="5" customFormat="1" ht="12.75">
      <c r="D85" s="35"/>
    </row>
    <row r="86" s="5" customFormat="1" ht="12.75">
      <c r="D86" s="35"/>
    </row>
    <row r="87" s="5" customFormat="1" ht="12.75">
      <c r="D87" s="35"/>
    </row>
    <row r="88" s="5" customFormat="1" ht="12.75">
      <c r="D88" s="35"/>
    </row>
    <row r="89" s="5" customFormat="1" ht="12.75">
      <c r="D89" s="35"/>
    </row>
    <row r="90" s="5" customFormat="1" ht="12.75">
      <c r="D90" s="35"/>
    </row>
    <row r="91" s="5" customFormat="1" ht="12.75">
      <c r="D91" s="35"/>
    </row>
    <row r="92" s="5" customFormat="1" ht="12.75">
      <c r="D92" s="35"/>
    </row>
    <row r="93" s="5" customFormat="1" ht="12.75">
      <c r="D93" s="35"/>
    </row>
    <row r="94" s="5" customFormat="1" ht="12.75">
      <c r="D94" s="35"/>
    </row>
    <row r="95" s="5" customFormat="1" ht="12.75">
      <c r="D95" s="35"/>
    </row>
    <row r="96" s="5" customFormat="1" ht="12.75">
      <c r="D96" s="35"/>
    </row>
    <row r="97" s="5" customFormat="1" ht="12.75">
      <c r="D97" s="35"/>
    </row>
    <row r="98" s="5" customFormat="1" ht="12.75">
      <c r="D98" s="35"/>
    </row>
    <row r="99" s="5" customFormat="1" ht="12.75">
      <c r="D99" s="35"/>
    </row>
    <row r="100" s="5" customFormat="1" ht="12.75">
      <c r="D100" s="35"/>
    </row>
    <row r="101" s="5" customFormat="1" ht="12.75">
      <c r="D101" s="35"/>
    </row>
    <row r="102" s="5" customFormat="1" ht="12.75">
      <c r="D102" s="35"/>
    </row>
    <row r="103" s="5" customFormat="1" ht="12.75">
      <c r="D103" s="35"/>
    </row>
    <row r="104" s="5" customFormat="1" ht="12.75">
      <c r="D104" s="35"/>
    </row>
    <row r="105" s="5" customFormat="1" ht="12.75">
      <c r="D105" s="35"/>
    </row>
    <row r="106" s="5" customFormat="1" ht="12.75">
      <c r="D106" s="35"/>
    </row>
    <row r="107" s="5" customFormat="1" ht="12.75">
      <c r="D107" s="35"/>
    </row>
    <row r="108" s="5" customFormat="1" ht="12.75">
      <c r="D108" s="35"/>
    </row>
    <row r="109" s="5" customFormat="1" ht="12.75">
      <c r="D109" s="35"/>
    </row>
    <row r="110" s="5" customFormat="1" ht="12.75">
      <c r="D110" s="35"/>
    </row>
    <row r="111" s="5" customFormat="1" ht="12.75">
      <c r="D111" s="35"/>
    </row>
    <row r="112" s="5" customFormat="1" ht="12.75">
      <c r="D112" s="35"/>
    </row>
    <row r="113" s="5" customFormat="1" ht="12.75">
      <c r="D113" s="35"/>
    </row>
    <row r="114" s="5" customFormat="1" ht="12.75">
      <c r="D114" s="35"/>
    </row>
    <row r="115" s="5" customFormat="1" ht="12.75">
      <c r="D115" s="35"/>
    </row>
    <row r="116" s="5" customFormat="1" ht="12.75">
      <c r="D116" s="35"/>
    </row>
    <row r="117" s="5" customFormat="1" ht="12.75">
      <c r="D117" s="35"/>
    </row>
    <row r="118" s="5" customFormat="1" ht="12.75">
      <c r="D118" s="35"/>
    </row>
    <row r="119" s="5" customFormat="1" ht="12.75">
      <c r="D119" s="35"/>
    </row>
    <row r="120" s="5" customFormat="1" ht="12.75">
      <c r="D120" s="35"/>
    </row>
    <row r="121" s="5" customFormat="1" ht="12.75">
      <c r="D121" s="35"/>
    </row>
    <row r="122" s="5" customFormat="1" ht="12.75">
      <c r="D122" s="35"/>
    </row>
    <row r="123" s="5" customFormat="1" ht="12.75">
      <c r="D123" s="35"/>
    </row>
    <row r="124" s="5" customFormat="1" ht="12.75">
      <c r="D124" s="35"/>
    </row>
    <row r="125" s="5" customFormat="1" ht="12.75">
      <c r="D125" s="35"/>
    </row>
    <row r="126" s="5" customFormat="1" ht="12.75">
      <c r="D126" s="35"/>
    </row>
    <row r="127" s="5" customFormat="1" ht="12.75">
      <c r="D127" s="35"/>
    </row>
    <row r="128" s="5" customFormat="1" ht="12.75">
      <c r="D128" s="35"/>
    </row>
    <row r="129" s="5" customFormat="1" ht="12.75">
      <c r="D129" s="35"/>
    </row>
    <row r="130" s="5" customFormat="1" ht="12.75">
      <c r="D130" s="35"/>
    </row>
    <row r="131" s="5" customFormat="1" ht="12.75">
      <c r="D131" s="35"/>
    </row>
    <row r="132" s="5" customFormat="1" ht="12.75">
      <c r="D132" s="35"/>
    </row>
    <row r="133" s="5" customFormat="1" ht="12.75">
      <c r="D133" s="35"/>
    </row>
    <row r="134" s="5" customFormat="1" ht="12.75">
      <c r="D134" s="35"/>
    </row>
    <row r="135" s="5" customFormat="1" ht="12.75">
      <c r="D135" s="35"/>
    </row>
    <row r="136" s="5" customFormat="1" ht="12.75">
      <c r="D136" s="35"/>
    </row>
    <row r="137" s="5" customFormat="1" ht="12.75">
      <c r="D137" s="35"/>
    </row>
    <row r="138" s="5" customFormat="1" ht="12.75">
      <c r="D138" s="35"/>
    </row>
    <row r="139" s="5" customFormat="1" ht="12.75">
      <c r="D139" s="35"/>
    </row>
    <row r="140" s="5" customFormat="1" ht="12.75">
      <c r="D140" s="35"/>
    </row>
    <row r="141" s="5" customFormat="1" ht="12.75">
      <c r="D141" s="35"/>
    </row>
    <row r="142" s="5" customFormat="1" ht="12.75">
      <c r="D142" s="35"/>
    </row>
    <row r="143" s="5" customFormat="1" ht="12.75">
      <c r="D143" s="35"/>
    </row>
    <row r="144" s="5" customFormat="1" ht="12.75">
      <c r="D144" s="35"/>
    </row>
    <row r="145" s="5" customFormat="1" ht="12.75">
      <c r="D145" s="35"/>
    </row>
    <row r="146" s="5" customFormat="1" ht="12.75">
      <c r="D146" s="35"/>
    </row>
    <row r="147" s="5" customFormat="1" ht="12.75">
      <c r="D147" s="35"/>
    </row>
    <row r="148" s="5" customFormat="1" ht="12.75">
      <c r="D148" s="35"/>
    </row>
    <row r="149" s="5" customFormat="1" ht="12.75">
      <c r="D149" s="35"/>
    </row>
    <row r="150" s="5" customFormat="1" ht="12.75">
      <c r="D150" s="35"/>
    </row>
    <row r="151" s="5" customFormat="1" ht="12.75">
      <c r="D151" s="35"/>
    </row>
    <row r="152" s="5" customFormat="1" ht="12.75">
      <c r="D152" s="35"/>
    </row>
    <row r="153" s="5" customFormat="1" ht="12.75">
      <c r="D153" s="35"/>
    </row>
    <row r="154" s="5" customFormat="1" ht="12.75">
      <c r="D154" s="35"/>
    </row>
    <row r="155" s="5" customFormat="1" ht="12.75">
      <c r="D155" s="35"/>
    </row>
    <row r="156" s="5" customFormat="1" ht="12.75">
      <c r="D156" s="35"/>
    </row>
    <row r="157" s="5" customFormat="1" ht="12.75">
      <c r="D157" s="35"/>
    </row>
    <row r="158" s="5" customFormat="1" ht="12.75">
      <c r="D158" s="35"/>
    </row>
    <row r="159" s="5" customFormat="1" ht="12.75">
      <c r="D159" s="35"/>
    </row>
    <row r="160" s="5" customFormat="1" ht="12.75">
      <c r="D160" s="35"/>
    </row>
    <row r="161" s="5" customFormat="1" ht="12.75">
      <c r="D161" s="35"/>
    </row>
    <row r="162" s="5" customFormat="1" ht="12.75">
      <c r="D162" s="35"/>
    </row>
    <row r="163" s="5" customFormat="1" ht="12.75">
      <c r="D163" s="35"/>
    </row>
    <row r="164" s="5" customFormat="1" ht="12.75">
      <c r="D164" s="35"/>
    </row>
    <row r="165" s="5" customFormat="1" ht="12.75">
      <c r="D165" s="35"/>
    </row>
    <row r="166" s="5" customFormat="1" ht="12.75">
      <c r="D166" s="35"/>
    </row>
    <row r="167" s="5" customFormat="1" ht="12.75">
      <c r="D167" s="35"/>
    </row>
    <row r="168" s="5" customFormat="1" ht="12.75">
      <c r="D168" s="35"/>
    </row>
    <row r="169" s="5" customFormat="1" ht="12.75">
      <c r="D169" s="35"/>
    </row>
    <row r="170" s="5" customFormat="1" ht="12.75">
      <c r="D170" s="35"/>
    </row>
    <row r="171" s="5" customFormat="1" ht="12.75">
      <c r="D171" s="35"/>
    </row>
    <row r="172" s="5" customFormat="1" ht="12.75">
      <c r="D172" s="35"/>
    </row>
    <row r="173" s="5" customFormat="1" ht="12.75">
      <c r="D173" s="35"/>
    </row>
    <row r="174" s="5" customFormat="1" ht="12.75">
      <c r="D174" s="35"/>
    </row>
    <row r="175" s="5" customFormat="1" ht="12.75">
      <c r="D175" s="35"/>
    </row>
    <row r="176" s="5" customFormat="1" ht="12.75">
      <c r="D176" s="35"/>
    </row>
    <row r="177" s="5" customFormat="1" ht="12.75">
      <c r="D177" s="35"/>
    </row>
    <row r="178" s="5" customFormat="1" ht="12.75">
      <c r="D178" s="35"/>
    </row>
    <row r="179" s="5" customFormat="1" ht="12.75">
      <c r="D179" s="35"/>
    </row>
    <row r="180" s="5" customFormat="1" ht="12.75">
      <c r="D180" s="35"/>
    </row>
    <row r="181" s="5" customFormat="1" ht="12.75">
      <c r="D181" s="35"/>
    </row>
    <row r="182" s="5" customFormat="1" ht="12.75">
      <c r="D182" s="35"/>
    </row>
    <row r="183" s="5" customFormat="1" ht="12.75">
      <c r="D183" s="35"/>
    </row>
    <row r="184" s="5" customFormat="1" ht="12.75">
      <c r="D184" s="35"/>
    </row>
    <row r="185" s="5" customFormat="1" ht="12.75">
      <c r="D185" s="35"/>
    </row>
    <row r="186" s="5" customFormat="1" ht="12.75">
      <c r="D186" s="35"/>
    </row>
    <row r="187" s="5" customFormat="1" ht="12.75">
      <c r="D187" s="35"/>
    </row>
    <row r="188" s="5" customFormat="1" ht="12.75">
      <c r="D188" s="35"/>
    </row>
    <row r="189" s="5" customFormat="1" ht="12.75">
      <c r="D189" s="35"/>
    </row>
    <row r="190" s="5" customFormat="1" ht="12.75">
      <c r="D190" s="35"/>
    </row>
    <row r="191" s="5" customFormat="1" ht="12.75">
      <c r="D191" s="35"/>
    </row>
    <row r="192" s="5" customFormat="1" ht="12.75">
      <c r="D192" s="35"/>
    </row>
    <row r="193" s="5" customFormat="1" ht="12.75">
      <c r="D193" s="35"/>
    </row>
    <row r="194" s="5" customFormat="1" ht="12.75">
      <c r="D194" s="35"/>
    </row>
    <row r="195" s="5" customFormat="1" ht="12.75">
      <c r="D195" s="35"/>
    </row>
    <row r="196" s="5" customFormat="1" ht="12.75">
      <c r="D196" s="35"/>
    </row>
    <row r="197" s="5" customFormat="1" ht="12.75">
      <c r="D197" s="35"/>
    </row>
    <row r="198" s="5" customFormat="1" ht="12.75">
      <c r="D198" s="35"/>
    </row>
    <row r="199" s="5" customFormat="1" ht="12.75">
      <c r="D199" s="35"/>
    </row>
    <row r="200" s="5" customFormat="1" ht="12.75">
      <c r="D200" s="35"/>
    </row>
    <row r="201" s="5" customFormat="1" ht="12.75">
      <c r="D201" s="35"/>
    </row>
    <row r="202" s="5" customFormat="1" ht="12.75">
      <c r="D202" s="35"/>
    </row>
    <row r="203" s="5" customFormat="1" ht="12.75">
      <c r="D203" s="35"/>
    </row>
    <row r="204" s="5" customFormat="1" ht="12.75">
      <c r="D204" s="35"/>
    </row>
    <row r="205" s="5" customFormat="1" ht="12.75">
      <c r="D205" s="35"/>
    </row>
    <row r="206" s="5" customFormat="1" ht="12.75">
      <c r="D206" s="35"/>
    </row>
    <row r="207" s="5" customFormat="1" ht="12.75">
      <c r="D207" s="35"/>
    </row>
    <row r="208" s="5" customFormat="1" ht="12.75">
      <c r="D208" s="35"/>
    </row>
    <row r="209" s="5" customFormat="1" ht="12.75">
      <c r="D209" s="35"/>
    </row>
    <row r="210" s="5" customFormat="1" ht="12.75">
      <c r="D210" s="35"/>
    </row>
    <row r="211" s="5" customFormat="1" ht="12.75">
      <c r="D211" s="35"/>
    </row>
    <row r="212" s="5" customFormat="1" ht="12.75">
      <c r="D212" s="35"/>
    </row>
    <row r="213" s="5" customFormat="1" ht="12.75">
      <c r="D213" s="35"/>
    </row>
    <row r="214" s="5" customFormat="1" ht="12.75">
      <c r="D214" s="35"/>
    </row>
    <row r="215" s="5" customFormat="1" ht="12.75">
      <c r="D215" s="35"/>
    </row>
    <row r="216" s="5" customFormat="1" ht="12.75">
      <c r="D216" s="35"/>
    </row>
    <row r="217" s="5" customFormat="1" ht="12.75">
      <c r="D217" s="35"/>
    </row>
    <row r="218" s="5" customFormat="1" ht="12.75">
      <c r="D218" s="35"/>
    </row>
    <row r="219" s="5" customFormat="1" ht="12.75">
      <c r="D219" s="35"/>
    </row>
    <row r="220" s="5" customFormat="1" ht="12.75">
      <c r="D220" s="35"/>
    </row>
    <row r="221" s="5" customFormat="1" ht="12.75">
      <c r="D221" s="35"/>
    </row>
    <row r="222" s="5" customFormat="1" ht="12.75">
      <c r="D222" s="35"/>
    </row>
    <row r="223" s="5" customFormat="1" ht="12.75">
      <c r="D223" s="35"/>
    </row>
    <row r="224" s="5" customFormat="1" ht="12.75">
      <c r="D224" s="35"/>
    </row>
    <row r="225" s="5" customFormat="1" ht="12.75">
      <c r="D225" s="35"/>
    </row>
    <row r="226" s="5" customFormat="1" ht="12.75">
      <c r="D226" s="35"/>
    </row>
    <row r="227" s="5" customFormat="1" ht="12.75">
      <c r="D227" s="35"/>
    </row>
    <row r="228" s="5" customFormat="1" ht="12.75">
      <c r="D228" s="35"/>
    </row>
    <row r="229" s="5" customFormat="1" ht="12.75">
      <c r="D229" s="35"/>
    </row>
    <row r="230" s="5" customFormat="1" ht="12.75">
      <c r="D230" s="35"/>
    </row>
    <row r="231" s="5" customFormat="1" ht="12.75">
      <c r="D231" s="35"/>
    </row>
    <row r="232" s="5" customFormat="1" ht="12.75">
      <c r="D232" s="35"/>
    </row>
    <row r="233" s="5" customFormat="1" ht="12.75">
      <c r="D233" s="35"/>
    </row>
    <row r="234" s="5" customFormat="1" ht="12.75">
      <c r="D234" s="35"/>
    </row>
    <row r="235" s="5" customFormat="1" ht="12.75">
      <c r="D235" s="35"/>
    </row>
    <row r="236" s="5" customFormat="1" ht="12.75">
      <c r="D236" s="35"/>
    </row>
    <row r="237" s="5" customFormat="1" ht="12.75">
      <c r="D237" s="35"/>
    </row>
    <row r="238" s="5" customFormat="1" ht="12.75">
      <c r="D238" s="35"/>
    </row>
    <row r="239" s="5" customFormat="1" ht="12.75">
      <c r="D239" s="35"/>
    </row>
    <row r="240" s="5" customFormat="1" ht="12.75">
      <c r="D240" s="35"/>
    </row>
    <row r="241" s="5" customFormat="1" ht="12.75">
      <c r="D241" s="35"/>
    </row>
    <row r="242" s="5" customFormat="1" ht="12.75">
      <c r="D242" s="35"/>
    </row>
    <row r="243" s="5" customFormat="1" ht="12.75">
      <c r="D243" s="35"/>
    </row>
    <row r="244" s="5" customFormat="1" ht="12.75">
      <c r="D244" s="35"/>
    </row>
    <row r="245" s="5" customFormat="1" ht="12.75">
      <c r="D245" s="35"/>
    </row>
    <row r="246" s="5" customFormat="1" ht="12.75">
      <c r="D246" s="35"/>
    </row>
    <row r="247" s="5" customFormat="1" ht="12.75">
      <c r="D247" s="35"/>
    </row>
    <row r="248" s="5" customFormat="1" ht="12.75">
      <c r="D248" s="35"/>
    </row>
  </sheetData>
  <mergeCells count="14">
    <mergeCell ref="A1:E2"/>
    <mergeCell ref="A13:E13"/>
    <mergeCell ref="A9:E9"/>
    <mergeCell ref="A11:E11"/>
    <mergeCell ref="A10:E10"/>
    <mergeCell ref="A12:E12"/>
    <mergeCell ref="A3:H4"/>
    <mergeCell ref="A5:H5"/>
    <mergeCell ref="A6:H6"/>
    <mergeCell ref="A15:H15"/>
    <mergeCell ref="A22:E22"/>
    <mergeCell ref="A18:E18"/>
    <mergeCell ref="A19:E19"/>
    <mergeCell ref="A20:E20"/>
  </mergeCells>
  <printOptions horizontalCentered="1"/>
  <pageMargins left="0.2362204724409449" right="0.2362204724409449" top="0.6299212598425197" bottom="0.62992125984251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1"/>
  <sheetViews>
    <sheetView workbookViewId="0" topLeftCell="A1">
      <selection activeCell="G37" sqref="G36:G37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5.28125" style="36" customWidth="1"/>
    <col min="5" max="5" width="50.140625" style="0" customWidth="1"/>
    <col min="6" max="6" width="12.28125" style="0" customWidth="1"/>
    <col min="7" max="7" width="10.7109375" style="0" customWidth="1"/>
    <col min="8" max="8" width="11.8515625" style="0" customWidth="1"/>
    <col min="9" max="16384" width="11.421875" style="0" customWidth="1"/>
  </cols>
  <sheetData>
    <row r="1" spans="1:8" s="5" customFormat="1" ht="31.5" customHeight="1">
      <c r="A1" s="175" t="s">
        <v>8</v>
      </c>
      <c r="B1" s="175"/>
      <c r="C1" s="175"/>
      <c r="D1" s="175"/>
      <c r="E1" s="175"/>
      <c r="F1" s="175"/>
      <c r="G1" s="175"/>
      <c r="H1" s="175"/>
    </row>
    <row r="2" spans="1:8" s="5" customFormat="1" ht="30.75" customHeight="1">
      <c r="A2" s="176" t="s">
        <v>114</v>
      </c>
      <c r="B2" s="176"/>
      <c r="C2" s="176"/>
      <c r="D2" s="176"/>
      <c r="E2" s="176"/>
      <c r="F2" s="176"/>
      <c r="G2" s="176"/>
      <c r="H2" s="176"/>
    </row>
    <row r="3" spans="1:8" s="5" customFormat="1" ht="28.5" customHeight="1">
      <c r="A3" s="26" t="s">
        <v>5</v>
      </c>
      <c r="B3" s="26" t="s">
        <v>4</v>
      </c>
      <c r="C3" s="26" t="s">
        <v>3</v>
      </c>
      <c r="D3" s="30" t="s">
        <v>6</v>
      </c>
      <c r="E3" s="60" t="s">
        <v>46</v>
      </c>
      <c r="F3" s="55" t="s">
        <v>141</v>
      </c>
      <c r="G3" s="55" t="s">
        <v>137</v>
      </c>
      <c r="H3" s="55" t="s">
        <v>140</v>
      </c>
    </row>
    <row r="4" spans="1:6" s="5" customFormat="1" ht="9" customHeight="1">
      <c r="A4" s="154"/>
      <c r="B4" s="154"/>
      <c r="C4" s="154"/>
      <c r="D4" s="155"/>
      <c r="E4" s="156"/>
      <c r="F4" s="102"/>
    </row>
    <row r="5" spans="1:6" s="5" customFormat="1" ht="17.25" customHeight="1">
      <c r="A5" s="113"/>
      <c r="B5" s="113"/>
      <c r="C5" s="113"/>
      <c r="D5" s="113"/>
      <c r="E5" s="113" t="s">
        <v>118</v>
      </c>
      <c r="F5" s="101"/>
    </row>
    <row r="6" spans="1:8" s="5" customFormat="1" ht="13.5" customHeight="1">
      <c r="A6" s="24">
        <v>6</v>
      </c>
      <c r="B6" s="21"/>
      <c r="C6" s="21"/>
      <c r="D6" s="29"/>
      <c r="E6" s="25" t="s">
        <v>104</v>
      </c>
      <c r="F6" s="41">
        <f>SUM(F7+F15)</f>
        <v>473628000</v>
      </c>
      <c r="G6" s="41">
        <f>H6-F6</f>
        <v>24000000</v>
      </c>
      <c r="H6" s="41">
        <f>SUM(H7+H15)</f>
        <v>497628000</v>
      </c>
    </row>
    <row r="7" spans="1:8" s="5" customFormat="1" ht="13.5" customHeight="1">
      <c r="A7" s="21"/>
      <c r="B7" s="58">
        <v>64</v>
      </c>
      <c r="C7" s="21"/>
      <c r="D7" s="29"/>
      <c r="E7" s="56" t="s">
        <v>39</v>
      </c>
      <c r="F7" s="75">
        <f>F8+F13</f>
        <v>468023000</v>
      </c>
      <c r="G7" s="75">
        <f aca="true" t="shared" si="0" ref="G7:G33">H7-F7</f>
        <v>-12000000</v>
      </c>
      <c r="H7" s="75">
        <f>H8</f>
        <v>456023000</v>
      </c>
    </row>
    <row r="8" spans="1:8" s="5" customFormat="1" ht="13.5" customHeight="1">
      <c r="A8" s="21"/>
      <c r="B8" s="21"/>
      <c r="C8" s="58">
        <v>641</v>
      </c>
      <c r="D8" s="29"/>
      <c r="E8" s="56" t="s">
        <v>40</v>
      </c>
      <c r="F8" s="75">
        <f>SUM(F9:F12)</f>
        <v>468023000</v>
      </c>
      <c r="G8" s="75">
        <f t="shared" si="0"/>
        <v>-12000000</v>
      </c>
      <c r="H8" s="75">
        <f>SUM(H9:H12)</f>
        <v>456023000</v>
      </c>
    </row>
    <row r="9" spans="1:8" s="74" customFormat="1" ht="13.5" customHeight="1">
      <c r="A9" s="59"/>
      <c r="B9" s="59"/>
      <c r="C9" s="59"/>
      <c r="D9" s="98">
        <v>6411</v>
      </c>
      <c r="E9" s="57" t="s">
        <v>41</v>
      </c>
      <c r="F9" s="99">
        <v>1023000</v>
      </c>
      <c r="G9" s="99">
        <f t="shared" si="0"/>
        <v>0</v>
      </c>
      <c r="H9" s="99">
        <v>1023000</v>
      </c>
    </row>
    <row r="10" spans="1:8" s="5" customFormat="1" ht="13.5" customHeight="1">
      <c r="A10" s="21"/>
      <c r="B10" s="21"/>
      <c r="C10" s="21"/>
      <c r="D10" s="29">
        <v>6412</v>
      </c>
      <c r="E10" s="59" t="s">
        <v>43</v>
      </c>
      <c r="F10" s="42">
        <v>40000000</v>
      </c>
      <c r="G10" s="42">
        <f t="shared" si="0"/>
        <v>0</v>
      </c>
      <c r="H10" s="42">
        <v>40000000</v>
      </c>
    </row>
    <row r="11" spans="1:8" s="5" customFormat="1" ht="13.5" customHeight="1" hidden="1">
      <c r="A11" s="21"/>
      <c r="B11" s="21"/>
      <c r="C11" s="21"/>
      <c r="D11" s="29">
        <v>4616</v>
      </c>
      <c r="E11" s="59" t="s">
        <v>45</v>
      </c>
      <c r="F11" s="42">
        <v>0</v>
      </c>
      <c r="G11" s="42">
        <f t="shared" si="0"/>
        <v>0</v>
      </c>
      <c r="H11" s="42">
        <v>0</v>
      </c>
    </row>
    <row r="12" spans="1:8" s="5" customFormat="1" ht="24" customHeight="1">
      <c r="A12" s="21"/>
      <c r="B12" s="21"/>
      <c r="C12" s="21"/>
      <c r="D12" s="159">
        <v>6419</v>
      </c>
      <c r="E12" s="57" t="s">
        <v>95</v>
      </c>
      <c r="F12" s="42">
        <v>427000000</v>
      </c>
      <c r="G12" s="42">
        <f t="shared" si="0"/>
        <v>-12000000</v>
      </c>
      <c r="H12" s="42">
        <v>415000000</v>
      </c>
    </row>
    <row r="13" spans="1:8" s="66" customFormat="1" ht="13.5" customHeight="1" hidden="1">
      <c r="A13" s="58"/>
      <c r="B13" s="58"/>
      <c r="C13" s="58">
        <v>642</v>
      </c>
      <c r="D13" s="65"/>
      <c r="E13" s="100" t="s">
        <v>48</v>
      </c>
      <c r="F13" s="75">
        <f>F14</f>
        <v>0</v>
      </c>
      <c r="G13" s="42">
        <f t="shared" si="0"/>
        <v>415000000</v>
      </c>
      <c r="H13" s="42">
        <v>415000000</v>
      </c>
    </row>
    <row r="14" spans="1:7" s="5" customFormat="1" ht="13.5" customHeight="1" hidden="1">
      <c r="A14" s="21"/>
      <c r="B14" s="21"/>
      <c r="C14" s="21"/>
      <c r="D14" s="29">
        <v>6422</v>
      </c>
      <c r="E14" s="57" t="s">
        <v>49</v>
      </c>
      <c r="F14" s="42">
        <v>0</v>
      </c>
      <c r="G14" s="5">
        <f t="shared" si="0"/>
        <v>0</v>
      </c>
    </row>
    <row r="15" spans="1:8" s="5" customFormat="1" ht="13.5" customHeight="1">
      <c r="A15" s="21"/>
      <c r="B15" s="58">
        <v>65</v>
      </c>
      <c r="C15" s="21"/>
      <c r="D15" s="29"/>
      <c r="E15" s="56" t="s">
        <v>50</v>
      </c>
      <c r="F15" s="75">
        <f>F16</f>
        <v>5605000</v>
      </c>
      <c r="G15" s="75">
        <f t="shared" si="0"/>
        <v>36000000</v>
      </c>
      <c r="H15" s="75">
        <f>H16</f>
        <v>41605000</v>
      </c>
    </row>
    <row r="16" spans="1:8" s="5" customFormat="1" ht="13.5" customHeight="1">
      <c r="A16" s="21"/>
      <c r="B16" s="21"/>
      <c r="C16" s="58">
        <v>652</v>
      </c>
      <c r="D16" s="29"/>
      <c r="E16" s="56" t="s">
        <v>51</v>
      </c>
      <c r="F16" s="75">
        <f>F17</f>
        <v>5605000</v>
      </c>
      <c r="G16" s="75">
        <f t="shared" si="0"/>
        <v>36000000</v>
      </c>
      <c r="H16" s="75">
        <f>H17</f>
        <v>41605000</v>
      </c>
    </row>
    <row r="17" spans="1:8" s="5" customFormat="1" ht="13.5" customHeight="1">
      <c r="A17" s="21"/>
      <c r="B17" s="58"/>
      <c r="C17" s="21"/>
      <c r="D17" s="29">
        <v>6526</v>
      </c>
      <c r="E17" s="59" t="s">
        <v>52</v>
      </c>
      <c r="F17" s="42">
        <f>F18</f>
        <v>5605000</v>
      </c>
      <c r="G17" s="42">
        <f t="shared" si="0"/>
        <v>36000000</v>
      </c>
      <c r="H17" s="42">
        <f>H18</f>
        <v>41605000</v>
      </c>
    </row>
    <row r="18" spans="1:8" s="5" customFormat="1" ht="24" customHeight="1">
      <c r="A18" s="21"/>
      <c r="B18" s="21"/>
      <c r="C18" s="21"/>
      <c r="D18" s="29"/>
      <c r="E18" s="59" t="s">
        <v>124</v>
      </c>
      <c r="F18" s="42">
        <v>5605000</v>
      </c>
      <c r="G18" s="42">
        <f t="shared" si="0"/>
        <v>36000000</v>
      </c>
      <c r="H18" s="42">
        <v>41605000</v>
      </c>
    </row>
    <row r="19" spans="1:6" s="5" customFormat="1" ht="24" customHeight="1">
      <c r="A19" s="111"/>
      <c r="B19" s="112"/>
      <c r="C19" s="112"/>
      <c r="D19" s="112"/>
      <c r="E19" s="117" t="s">
        <v>110</v>
      </c>
      <c r="F19" s="42"/>
    </row>
    <row r="20" spans="1:8" s="5" customFormat="1" ht="13.5" customHeight="1">
      <c r="A20" s="24">
        <v>6</v>
      </c>
      <c r="B20" s="21"/>
      <c r="C20" s="21"/>
      <c r="D20" s="29"/>
      <c r="E20" s="56" t="s">
        <v>38</v>
      </c>
      <c r="F20" s="41">
        <f>F21+F30</f>
        <v>33870000</v>
      </c>
      <c r="G20" s="41">
        <f t="shared" si="0"/>
        <v>0</v>
      </c>
      <c r="H20" s="41">
        <f>H21+H30</f>
        <v>33870000</v>
      </c>
    </row>
    <row r="21" spans="1:8" s="5" customFormat="1" ht="13.5" customHeight="1">
      <c r="A21" s="21"/>
      <c r="B21" s="58">
        <v>64</v>
      </c>
      <c r="C21" s="21"/>
      <c r="D21" s="29"/>
      <c r="E21" s="56" t="s">
        <v>39</v>
      </c>
      <c r="F21" s="75">
        <f>F22+F28</f>
        <v>8670000</v>
      </c>
      <c r="G21" s="75">
        <f t="shared" si="0"/>
        <v>0</v>
      </c>
      <c r="H21" s="75">
        <f>H22+H28</f>
        <v>8670000</v>
      </c>
    </row>
    <row r="22" spans="1:8" s="5" customFormat="1" ht="13.5" customHeight="1">
      <c r="A22" s="21"/>
      <c r="B22" s="21"/>
      <c r="C22" s="58">
        <v>641</v>
      </c>
      <c r="D22" s="29"/>
      <c r="E22" s="56" t="s">
        <v>40</v>
      </c>
      <c r="F22" s="75">
        <f>SUM(F23:F27)</f>
        <v>8670000</v>
      </c>
      <c r="G22" s="75">
        <f t="shared" si="0"/>
        <v>0</v>
      </c>
      <c r="H22" s="75">
        <f>SUM(H23:H27)</f>
        <v>8670000</v>
      </c>
    </row>
    <row r="23" spans="1:8" s="5" customFormat="1" ht="13.5" customHeight="1">
      <c r="A23" s="21"/>
      <c r="B23" s="21"/>
      <c r="C23" s="21"/>
      <c r="D23" s="29">
        <v>6411</v>
      </c>
      <c r="E23" s="59" t="s">
        <v>41</v>
      </c>
      <c r="F23" s="42">
        <v>650000</v>
      </c>
      <c r="G23" s="99">
        <f t="shared" si="0"/>
        <v>0</v>
      </c>
      <c r="H23" s="99">
        <v>650000</v>
      </c>
    </row>
    <row r="24" spans="1:8" s="5" customFormat="1" ht="13.5" customHeight="1">
      <c r="A24" s="21"/>
      <c r="B24" s="21"/>
      <c r="C24" s="21"/>
      <c r="D24" s="29">
        <v>6413</v>
      </c>
      <c r="E24" s="59" t="s">
        <v>42</v>
      </c>
      <c r="F24" s="42">
        <v>2000000</v>
      </c>
      <c r="G24" s="42">
        <f t="shared" si="0"/>
        <v>0</v>
      </c>
      <c r="H24" s="42">
        <v>2000000</v>
      </c>
    </row>
    <row r="25" spans="1:8" s="5" customFormat="1" ht="13.5" customHeight="1">
      <c r="A25" s="21"/>
      <c r="B25" s="21"/>
      <c r="C25" s="21"/>
      <c r="D25" s="29">
        <v>6414</v>
      </c>
      <c r="E25" s="59" t="s">
        <v>123</v>
      </c>
      <c r="F25" s="42">
        <v>10000</v>
      </c>
      <c r="G25" s="42">
        <f t="shared" si="0"/>
        <v>0</v>
      </c>
      <c r="H25" s="42">
        <v>10000</v>
      </c>
    </row>
    <row r="26" spans="1:8" s="5" customFormat="1" ht="13.5" customHeight="1">
      <c r="A26" s="21"/>
      <c r="B26" s="21"/>
      <c r="C26" s="21"/>
      <c r="D26" s="29">
        <v>6415</v>
      </c>
      <c r="E26" s="59" t="s">
        <v>44</v>
      </c>
      <c r="F26" s="42">
        <v>10000</v>
      </c>
      <c r="G26" s="42">
        <f t="shared" si="0"/>
        <v>0</v>
      </c>
      <c r="H26" s="42">
        <v>10000</v>
      </c>
    </row>
    <row r="27" spans="1:8" s="5" customFormat="1" ht="13.5" customHeight="1">
      <c r="A27" s="21"/>
      <c r="B27" s="21"/>
      <c r="C27" s="21"/>
      <c r="D27" s="29">
        <v>6416</v>
      </c>
      <c r="E27" s="59" t="s">
        <v>45</v>
      </c>
      <c r="F27" s="42">
        <v>6000000</v>
      </c>
      <c r="G27" s="99">
        <f t="shared" si="0"/>
        <v>0</v>
      </c>
      <c r="H27" s="99">
        <v>6000000</v>
      </c>
    </row>
    <row r="28" spans="1:7" s="5" customFormat="1" ht="13.5" customHeight="1" hidden="1">
      <c r="A28" s="21"/>
      <c r="B28" s="21"/>
      <c r="C28" s="58">
        <v>642</v>
      </c>
      <c r="D28" s="29"/>
      <c r="E28" s="56" t="s">
        <v>48</v>
      </c>
      <c r="F28" s="75">
        <f>F29</f>
        <v>0</v>
      </c>
      <c r="G28" s="5">
        <f t="shared" si="0"/>
        <v>0</v>
      </c>
    </row>
    <row r="29" spans="1:7" s="5" customFormat="1" ht="13.5" customHeight="1" hidden="1">
      <c r="A29" s="21"/>
      <c r="B29" s="21"/>
      <c r="C29" s="21"/>
      <c r="D29" s="29">
        <v>6422</v>
      </c>
      <c r="E29" s="59" t="s">
        <v>49</v>
      </c>
      <c r="F29" s="42">
        <v>0</v>
      </c>
      <c r="G29" s="5">
        <f t="shared" si="0"/>
        <v>0</v>
      </c>
    </row>
    <row r="30" spans="1:8" s="5" customFormat="1" ht="12.75">
      <c r="A30" s="21"/>
      <c r="B30" s="58">
        <v>65</v>
      </c>
      <c r="C30" s="21"/>
      <c r="D30" s="29"/>
      <c r="E30" s="56" t="s">
        <v>50</v>
      </c>
      <c r="F30" s="75">
        <f>F31</f>
        <v>25200000</v>
      </c>
      <c r="G30" s="75">
        <f t="shared" si="0"/>
        <v>0</v>
      </c>
      <c r="H30" s="75">
        <f>H31</f>
        <v>25200000</v>
      </c>
    </row>
    <row r="31" spans="1:8" s="66" customFormat="1" ht="12.75">
      <c r="A31" s="58"/>
      <c r="B31" s="58"/>
      <c r="C31" s="58">
        <v>652</v>
      </c>
      <c r="D31" s="65"/>
      <c r="E31" s="58" t="s">
        <v>51</v>
      </c>
      <c r="F31" s="75">
        <f>F32</f>
        <v>25200000</v>
      </c>
      <c r="G31" s="75">
        <f t="shared" si="0"/>
        <v>0</v>
      </c>
      <c r="H31" s="75">
        <f>H32</f>
        <v>25200000</v>
      </c>
    </row>
    <row r="32" spans="1:8" s="5" customFormat="1" ht="12.75">
      <c r="A32" s="21"/>
      <c r="B32" s="21"/>
      <c r="C32" s="21"/>
      <c r="D32" s="29">
        <v>6526</v>
      </c>
      <c r="E32" s="59" t="s">
        <v>52</v>
      </c>
      <c r="F32" s="42">
        <f>F33</f>
        <v>25200000</v>
      </c>
      <c r="G32" s="42">
        <f t="shared" si="0"/>
        <v>0</v>
      </c>
      <c r="H32" s="42">
        <f>H33</f>
        <v>25200000</v>
      </c>
    </row>
    <row r="33" spans="1:8" s="5" customFormat="1" ht="25.5">
      <c r="A33" s="21"/>
      <c r="B33" s="21"/>
      <c r="C33" s="21"/>
      <c r="D33" s="29"/>
      <c r="E33" s="59" t="s">
        <v>117</v>
      </c>
      <c r="F33" s="42">
        <v>25200000</v>
      </c>
      <c r="G33" s="99">
        <f t="shared" si="0"/>
        <v>0</v>
      </c>
      <c r="H33" s="99">
        <v>25200000</v>
      </c>
    </row>
    <row r="34" spans="3:8" s="5" customFormat="1" ht="12.75">
      <c r="C34" s="4"/>
      <c r="D34" s="32"/>
      <c r="E34" s="22"/>
      <c r="H34" s="42"/>
    </row>
    <row r="35" spans="3:8" s="5" customFormat="1" ht="12.75">
      <c r="C35" s="4"/>
      <c r="D35" s="31"/>
      <c r="E35" s="28"/>
      <c r="H35" s="42"/>
    </row>
    <row r="36" spans="4:8" s="5" customFormat="1" ht="12.75">
      <c r="D36" s="32"/>
      <c r="E36" s="23"/>
      <c r="H36" s="42"/>
    </row>
    <row r="37" spans="4:8" s="5" customFormat="1" ht="12.75">
      <c r="D37" s="32"/>
      <c r="E37" s="23"/>
      <c r="H37" s="99"/>
    </row>
    <row r="38" spans="4:5" s="5" customFormat="1" ht="12.75">
      <c r="D38" s="34"/>
      <c r="E38" s="16"/>
    </row>
    <row r="39" spans="4:5" s="5" customFormat="1" ht="12.75">
      <c r="D39" s="32"/>
      <c r="E39" s="23"/>
    </row>
    <row r="40" spans="4:5" s="5" customFormat="1" ht="12.75">
      <c r="D40" s="32"/>
      <c r="E40" s="23"/>
    </row>
    <row r="41" spans="4:5" s="5" customFormat="1" ht="12.75">
      <c r="D41" s="32"/>
      <c r="E41" s="23"/>
    </row>
    <row r="42" spans="4:5" s="5" customFormat="1" ht="12.75">
      <c r="D42" s="31"/>
      <c r="E42" s="28"/>
    </row>
    <row r="43" spans="4:5" s="5" customFormat="1" ht="12.75">
      <c r="D43" s="32"/>
      <c r="E43" s="23"/>
    </row>
    <row r="44" spans="4:5" s="5" customFormat="1" ht="12.75">
      <c r="D44" s="31"/>
      <c r="E44" s="28"/>
    </row>
    <row r="45" spans="4:5" s="5" customFormat="1" ht="12.75">
      <c r="D45" s="32"/>
      <c r="E45" s="23"/>
    </row>
    <row r="46" spans="4:5" s="5" customFormat="1" ht="12.75">
      <c r="D46" s="32"/>
      <c r="E46" s="23"/>
    </row>
    <row r="47" spans="4:5" s="5" customFormat="1" ht="12.75">
      <c r="D47" s="32"/>
      <c r="E47" s="23"/>
    </row>
    <row r="48" spans="4:5" s="5" customFormat="1" ht="13.5" customHeight="1">
      <c r="D48" s="32"/>
      <c r="E48" s="23"/>
    </row>
    <row r="49" spans="3:5" s="5" customFormat="1" ht="12.75">
      <c r="C49" s="4"/>
      <c r="D49" s="32"/>
      <c r="E49" s="22"/>
    </row>
    <row r="50" spans="4:5" s="5" customFormat="1" ht="12.75">
      <c r="D50" s="39"/>
      <c r="E50" s="18"/>
    </row>
    <row r="51" spans="4:5" s="5" customFormat="1" ht="12.75" hidden="1">
      <c r="D51" s="32"/>
      <c r="E51" s="23"/>
    </row>
    <row r="52" spans="4:5" s="5" customFormat="1" ht="12.75" hidden="1">
      <c r="D52" s="34"/>
      <c r="E52" s="16"/>
    </row>
    <row r="53" spans="4:5" s="5" customFormat="1" ht="12.75" hidden="1">
      <c r="D53" s="34"/>
      <c r="E53" s="16"/>
    </row>
    <row r="54" spans="4:5" s="5" customFormat="1" ht="12.75" hidden="1">
      <c r="D54" s="32"/>
      <c r="E54" s="23"/>
    </row>
    <row r="55" spans="4:5" s="5" customFormat="1" ht="12.75">
      <c r="D55" s="31"/>
      <c r="E55" s="28"/>
    </row>
    <row r="56" spans="4:5" s="5" customFormat="1" ht="12.75" hidden="1">
      <c r="D56" s="32"/>
      <c r="E56" s="23"/>
    </row>
    <row r="57" spans="4:5" s="5" customFormat="1" ht="12.75" hidden="1">
      <c r="D57" s="32"/>
      <c r="E57" s="23"/>
    </row>
    <row r="58" spans="4:5" s="5" customFormat="1" ht="12.75">
      <c r="D58" s="31"/>
      <c r="E58" s="28"/>
    </row>
    <row r="59" spans="4:5" s="5" customFormat="1" ht="12.75" hidden="1">
      <c r="D59" s="32"/>
      <c r="E59" s="23"/>
    </row>
    <row r="60" spans="4:5" s="5" customFormat="1" ht="12.75" hidden="1">
      <c r="D60" s="34"/>
      <c r="E60" s="16"/>
    </row>
    <row r="61" spans="4:5" s="5" customFormat="1" ht="12.75">
      <c r="D61" s="31"/>
      <c r="E61" s="18"/>
    </row>
    <row r="62" spans="4:5" s="5" customFormat="1" ht="12.75" hidden="1">
      <c r="D62" s="33"/>
      <c r="E62" s="16"/>
    </row>
    <row r="63" spans="4:5" s="5" customFormat="1" ht="12.75">
      <c r="D63" s="31"/>
      <c r="E63" s="28"/>
    </row>
    <row r="64" spans="4:5" s="5" customFormat="1" ht="12.75" hidden="1">
      <c r="D64" s="32"/>
      <c r="E64" s="23"/>
    </row>
    <row r="65" spans="3:5" s="5" customFormat="1" ht="12.75">
      <c r="C65" s="4"/>
      <c r="D65" s="32"/>
      <c r="E65" s="22"/>
    </row>
    <row r="66" spans="4:5" s="5" customFormat="1" ht="12.75">
      <c r="D66" s="33"/>
      <c r="E66" s="28"/>
    </row>
    <row r="67" spans="4:5" s="5" customFormat="1" ht="12.75" hidden="1">
      <c r="D67" s="33"/>
      <c r="E67" s="16"/>
    </row>
    <row r="68" spans="3:5" s="5" customFormat="1" ht="12.75">
      <c r="C68" s="4"/>
      <c r="D68" s="33"/>
      <c r="E68" s="40"/>
    </row>
    <row r="69" spans="3:5" s="5" customFormat="1" ht="12.75">
      <c r="C69" s="4"/>
      <c r="D69" s="31"/>
      <c r="E69" s="27"/>
    </row>
    <row r="70" spans="4:5" s="5" customFormat="1" ht="12.75" hidden="1">
      <c r="D70" s="32"/>
      <c r="E70" s="23"/>
    </row>
    <row r="71" spans="4:5" s="5" customFormat="1" ht="12.75">
      <c r="D71" s="39"/>
      <c r="E71" s="7"/>
    </row>
    <row r="72" spans="4:5" s="5" customFormat="1" ht="11.25" customHeight="1" hidden="1">
      <c r="D72" s="34"/>
      <c r="E72" s="16"/>
    </row>
    <row r="73" spans="2:5" s="5" customFormat="1" ht="24" customHeight="1">
      <c r="B73" s="4"/>
      <c r="D73" s="34"/>
      <c r="E73" s="157"/>
    </row>
    <row r="74" spans="3:5" s="5" customFormat="1" ht="15" customHeight="1">
      <c r="C74" s="4"/>
      <c r="D74" s="34"/>
      <c r="E74" s="157"/>
    </row>
    <row r="75" spans="4:5" s="5" customFormat="1" ht="11.25" customHeight="1">
      <c r="D75" s="39"/>
      <c r="E75" s="18"/>
    </row>
    <row r="76" spans="4:5" s="5" customFormat="1" ht="12.75" hidden="1">
      <c r="D76" s="34"/>
      <c r="E76" s="16"/>
    </row>
    <row r="77" spans="2:5" s="5" customFormat="1" ht="13.5" customHeight="1">
      <c r="B77" s="4"/>
      <c r="D77" s="34"/>
      <c r="E77" s="3"/>
    </row>
    <row r="78" spans="3:5" s="5" customFormat="1" ht="12.75" customHeight="1">
      <c r="C78" s="4"/>
      <c r="D78" s="34"/>
      <c r="E78" s="22"/>
    </row>
    <row r="79" spans="3:5" s="5" customFormat="1" ht="12.75" customHeight="1">
      <c r="C79" s="4"/>
      <c r="D79" s="31"/>
      <c r="E79" s="27"/>
    </row>
    <row r="80" spans="4:5" s="5" customFormat="1" ht="12.75" hidden="1">
      <c r="D80" s="32"/>
      <c r="E80" s="23"/>
    </row>
    <row r="81" s="5" customFormat="1" ht="12.75"/>
    <row r="82" s="5" customFormat="1" ht="12.75"/>
    <row r="83" s="5" customFormat="1" ht="12.75" hidden="1"/>
    <row r="84" s="5" customFormat="1" ht="12.75" hidden="1"/>
    <row r="85" s="5" customFormat="1" ht="19.5" customHeight="1"/>
    <row r="86" s="5" customFormat="1" ht="15" customHeight="1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22.5" customHeight="1"/>
    <row r="94" s="5" customFormat="1" ht="12.75"/>
    <row r="95" s="5" customFormat="1" ht="12.75"/>
    <row r="96" s="5" customFormat="1" ht="12.75"/>
    <row r="97" s="5" customFormat="1" ht="12.75"/>
    <row r="98" s="5" customFormat="1" ht="13.5" customHeight="1"/>
    <row r="99" s="5" customFormat="1" ht="13.5" customHeight="1"/>
    <row r="100" s="5" customFormat="1" ht="13.5" customHeight="1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44" customFormat="1" ht="18" customHeight="1"/>
    <row r="113" s="74" customFormat="1" ht="28.5" customHeight="1"/>
    <row r="114" s="5" customFormat="1" ht="12.75"/>
    <row r="115" s="5" customFormat="1" ht="12.75"/>
    <row r="116" s="5" customFormat="1" ht="12.75"/>
    <row r="117" s="5" customFormat="1" ht="17.25" customHeight="1"/>
    <row r="118" s="5" customFormat="1" ht="13.5" customHeight="1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22.5" customHeight="1"/>
    <row r="125" s="5" customFormat="1" ht="22.5" customHeight="1"/>
    <row r="126" s="5" customFormat="1" ht="12.75">
      <c r="D126" s="35"/>
    </row>
    <row r="127" s="5" customFormat="1" ht="12.75">
      <c r="D127" s="35"/>
    </row>
    <row r="128" s="5" customFormat="1" ht="12.75">
      <c r="D128" s="35"/>
    </row>
    <row r="129" s="5" customFormat="1" ht="12.75">
      <c r="D129" s="35"/>
    </row>
    <row r="130" s="5" customFormat="1" ht="12.75">
      <c r="D130" s="35"/>
    </row>
    <row r="131" s="5" customFormat="1" ht="12.75">
      <c r="D131" s="35"/>
    </row>
    <row r="132" s="5" customFormat="1" ht="12.75">
      <c r="D132" s="35"/>
    </row>
    <row r="133" s="5" customFormat="1" ht="12.75">
      <c r="D133" s="35"/>
    </row>
    <row r="134" s="5" customFormat="1" ht="12.75">
      <c r="D134" s="35"/>
    </row>
    <row r="135" s="5" customFormat="1" ht="12.75">
      <c r="D135" s="35"/>
    </row>
    <row r="136" s="5" customFormat="1" ht="12.75">
      <c r="D136" s="35"/>
    </row>
    <row r="137" s="5" customFormat="1" ht="12.75">
      <c r="D137" s="35"/>
    </row>
    <row r="138" s="5" customFormat="1" ht="12.75">
      <c r="D138" s="35"/>
    </row>
    <row r="139" s="5" customFormat="1" ht="12.75">
      <c r="D139" s="35"/>
    </row>
    <row r="140" s="5" customFormat="1" ht="12.75">
      <c r="D140" s="35"/>
    </row>
    <row r="141" s="5" customFormat="1" ht="12.75">
      <c r="D141" s="35"/>
    </row>
    <row r="142" s="5" customFormat="1" ht="12.75">
      <c r="D142" s="35"/>
    </row>
    <row r="143" s="5" customFormat="1" ht="12.75">
      <c r="D143" s="35"/>
    </row>
    <row r="144" s="5" customFormat="1" ht="12.75">
      <c r="D144" s="35"/>
    </row>
    <row r="145" s="5" customFormat="1" ht="12.75">
      <c r="D145" s="35"/>
    </row>
    <row r="146" s="5" customFormat="1" ht="12.75">
      <c r="D146" s="35"/>
    </row>
    <row r="147" s="5" customFormat="1" ht="12.75">
      <c r="D147" s="35"/>
    </row>
    <row r="148" s="5" customFormat="1" ht="12.75">
      <c r="D148" s="35"/>
    </row>
    <row r="149" s="5" customFormat="1" ht="12.75">
      <c r="D149" s="35"/>
    </row>
    <row r="150" s="5" customFormat="1" ht="12.75">
      <c r="D150" s="35"/>
    </row>
    <row r="151" s="5" customFormat="1" ht="12.75">
      <c r="D151" s="35"/>
    </row>
    <row r="152" s="5" customFormat="1" ht="12.75">
      <c r="D152" s="35"/>
    </row>
    <row r="153" s="5" customFormat="1" ht="12.75">
      <c r="D153" s="35"/>
    </row>
    <row r="154" s="5" customFormat="1" ht="12.75">
      <c r="D154" s="35"/>
    </row>
    <row r="155" s="5" customFormat="1" ht="12.75">
      <c r="D155" s="35"/>
    </row>
    <row r="156" s="5" customFormat="1" ht="12.75">
      <c r="D156" s="35"/>
    </row>
    <row r="157" s="5" customFormat="1" ht="12.75">
      <c r="D157" s="35"/>
    </row>
    <row r="158" s="5" customFormat="1" ht="12.75">
      <c r="D158" s="35"/>
    </row>
    <row r="159" s="5" customFormat="1" ht="12.75">
      <c r="D159" s="35"/>
    </row>
    <row r="160" s="5" customFormat="1" ht="12.75">
      <c r="D160" s="35"/>
    </row>
    <row r="161" s="5" customFormat="1" ht="12.75">
      <c r="D161" s="35"/>
    </row>
    <row r="162" s="5" customFormat="1" ht="12.75">
      <c r="D162" s="35"/>
    </row>
    <row r="163" s="5" customFormat="1" ht="12.75">
      <c r="D163" s="35"/>
    </row>
    <row r="164" s="5" customFormat="1" ht="12.75">
      <c r="D164" s="35"/>
    </row>
    <row r="165" s="5" customFormat="1" ht="12.75">
      <c r="D165" s="35"/>
    </row>
    <row r="166" s="5" customFormat="1" ht="12.75">
      <c r="D166" s="35"/>
    </row>
    <row r="167" s="5" customFormat="1" ht="12.75">
      <c r="D167" s="35"/>
    </row>
    <row r="168" s="5" customFormat="1" ht="12.75">
      <c r="D168" s="35"/>
    </row>
    <row r="169" s="5" customFormat="1" ht="12.75">
      <c r="D169" s="35"/>
    </row>
    <row r="170" s="5" customFormat="1" ht="12.75">
      <c r="D170" s="35"/>
    </row>
    <row r="171" s="5" customFormat="1" ht="12.75">
      <c r="D171" s="35"/>
    </row>
    <row r="172" s="5" customFormat="1" ht="12.75">
      <c r="D172" s="35"/>
    </row>
    <row r="173" s="5" customFormat="1" ht="12.75">
      <c r="D173" s="35"/>
    </row>
    <row r="174" s="5" customFormat="1" ht="12.75">
      <c r="D174" s="35"/>
    </row>
    <row r="175" s="5" customFormat="1" ht="12.75">
      <c r="D175" s="35"/>
    </row>
    <row r="176" s="5" customFormat="1" ht="12.75">
      <c r="D176" s="35"/>
    </row>
    <row r="177" s="5" customFormat="1" ht="12.75">
      <c r="D177" s="35"/>
    </row>
    <row r="178" s="5" customFormat="1" ht="12.75">
      <c r="D178" s="35"/>
    </row>
    <row r="179" s="5" customFormat="1" ht="12.75">
      <c r="D179" s="35"/>
    </row>
    <row r="180" s="5" customFormat="1" ht="12.75">
      <c r="D180" s="35"/>
    </row>
    <row r="181" s="5" customFormat="1" ht="12.75">
      <c r="D181" s="35"/>
    </row>
    <row r="182" s="5" customFormat="1" ht="12.75">
      <c r="D182" s="35"/>
    </row>
    <row r="183" s="5" customFormat="1" ht="12.75">
      <c r="D183" s="35"/>
    </row>
    <row r="184" s="5" customFormat="1" ht="12.75">
      <c r="D184" s="35"/>
    </row>
    <row r="185" s="5" customFormat="1" ht="12.75">
      <c r="D185" s="35"/>
    </row>
    <row r="186" s="5" customFormat="1" ht="12.75">
      <c r="D186" s="35"/>
    </row>
    <row r="187" s="5" customFormat="1" ht="12.75">
      <c r="D187" s="35"/>
    </row>
    <row r="188" s="5" customFormat="1" ht="12.75">
      <c r="D188" s="35"/>
    </row>
    <row r="189" s="5" customFormat="1" ht="12.75">
      <c r="D189" s="35"/>
    </row>
    <row r="190" s="5" customFormat="1" ht="12.75">
      <c r="D190" s="35"/>
    </row>
    <row r="191" s="5" customFormat="1" ht="12.75">
      <c r="D191" s="35"/>
    </row>
    <row r="192" s="5" customFormat="1" ht="12.75">
      <c r="D192" s="35"/>
    </row>
    <row r="193" s="5" customFormat="1" ht="12.75">
      <c r="D193" s="35"/>
    </row>
    <row r="194" s="5" customFormat="1" ht="12.75">
      <c r="D194" s="35"/>
    </row>
    <row r="195" s="5" customFormat="1" ht="12.75">
      <c r="D195" s="35"/>
    </row>
    <row r="196" s="5" customFormat="1" ht="12.75">
      <c r="D196" s="35"/>
    </row>
    <row r="197" s="5" customFormat="1" ht="12.75">
      <c r="D197" s="35"/>
    </row>
    <row r="198" s="5" customFormat="1" ht="12.75">
      <c r="D198" s="35"/>
    </row>
    <row r="199" s="5" customFormat="1" ht="12.75">
      <c r="D199" s="35"/>
    </row>
    <row r="200" s="5" customFormat="1" ht="12.75">
      <c r="D200" s="35"/>
    </row>
    <row r="201" s="5" customFormat="1" ht="12.75">
      <c r="D201" s="35"/>
    </row>
    <row r="202" s="5" customFormat="1" ht="12.75">
      <c r="D202" s="35"/>
    </row>
    <row r="203" s="5" customFormat="1" ht="12.75">
      <c r="D203" s="35"/>
    </row>
    <row r="204" s="5" customFormat="1" ht="12.75">
      <c r="D204" s="35"/>
    </row>
    <row r="205" s="5" customFormat="1" ht="12.75">
      <c r="D205" s="35"/>
    </row>
    <row r="206" s="5" customFormat="1" ht="12.75">
      <c r="D206" s="35"/>
    </row>
    <row r="207" s="5" customFormat="1" ht="12.75">
      <c r="D207" s="35"/>
    </row>
    <row r="208" s="5" customFormat="1" ht="12.75">
      <c r="D208" s="35"/>
    </row>
    <row r="209" s="5" customFormat="1" ht="12.75">
      <c r="D209" s="35"/>
    </row>
    <row r="210" s="5" customFormat="1" ht="12.75">
      <c r="D210" s="35"/>
    </row>
    <row r="211" s="5" customFormat="1" ht="12.75">
      <c r="D211" s="35"/>
    </row>
    <row r="212" s="5" customFormat="1" ht="12.75">
      <c r="D212" s="35"/>
    </row>
    <row r="213" s="5" customFormat="1" ht="12.75">
      <c r="D213" s="35"/>
    </row>
    <row r="214" s="5" customFormat="1" ht="12.75">
      <c r="D214" s="35"/>
    </row>
    <row r="215" s="5" customFormat="1" ht="12.75">
      <c r="D215" s="35"/>
    </row>
    <row r="216" s="5" customFormat="1" ht="12.75">
      <c r="D216" s="35"/>
    </row>
    <row r="217" s="5" customFormat="1" ht="12.75">
      <c r="D217" s="35"/>
    </row>
    <row r="218" s="5" customFormat="1" ht="12.75">
      <c r="D218" s="35"/>
    </row>
    <row r="219" s="5" customFormat="1" ht="12.75">
      <c r="D219" s="35"/>
    </row>
    <row r="220" s="5" customFormat="1" ht="12.75">
      <c r="D220" s="35"/>
    </row>
    <row r="221" s="5" customFormat="1" ht="12.75">
      <c r="D221" s="35"/>
    </row>
    <row r="222" s="5" customFormat="1" ht="12.75">
      <c r="D222" s="35"/>
    </row>
    <row r="223" s="5" customFormat="1" ht="12.75">
      <c r="D223" s="35"/>
    </row>
    <row r="224" s="5" customFormat="1" ht="12.75">
      <c r="D224" s="35"/>
    </row>
    <row r="225" s="5" customFormat="1" ht="12.75">
      <c r="D225" s="35"/>
    </row>
    <row r="226" s="5" customFormat="1" ht="12.75">
      <c r="D226" s="35"/>
    </row>
    <row r="227" s="5" customFormat="1" ht="12.75">
      <c r="D227" s="35"/>
    </row>
    <row r="228" s="5" customFormat="1" ht="12.75">
      <c r="D228" s="35"/>
    </row>
    <row r="229" s="5" customFormat="1" ht="12.75">
      <c r="D229" s="35"/>
    </row>
    <row r="230" s="5" customFormat="1" ht="12.75">
      <c r="D230" s="35"/>
    </row>
    <row r="231" s="5" customFormat="1" ht="12.75">
      <c r="D231" s="35"/>
    </row>
    <row r="232" s="5" customFormat="1" ht="12.75">
      <c r="D232" s="35"/>
    </row>
    <row r="233" s="5" customFormat="1" ht="12.75">
      <c r="D233" s="35"/>
    </row>
    <row r="234" s="5" customFormat="1" ht="12.75">
      <c r="D234" s="35"/>
    </row>
    <row r="235" s="5" customFormat="1" ht="12.75">
      <c r="D235" s="35"/>
    </row>
    <row r="236" s="5" customFormat="1" ht="12.75">
      <c r="D236" s="35"/>
    </row>
    <row r="237" s="5" customFormat="1" ht="12.75">
      <c r="D237" s="35"/>
    </row>
    <row r="238" s="5" customFormat="1" ht="12.75">
      <c r="D238" s="35"/>
    </row>
    <row r="239" s="5" customFormat="1" ht="12.75">
      <c r="D239" s="35"/>
    </row>
    <row r="240" s="5" customFormat="1" ht="12.75">
      <c r="D240" s="35"/>
    </row>
    <row r="241" s="5" customFormat="1" ht="12.75">
      <c r="D241" s="35"/>
    </row>
    <row r="242" s="5" customFormat="1" ht="12.75">
      <c r="D242" s="35"/>
    </row>
    <row r="243" s="5" customFormat="1" ht="12.75">
      <c r="D243" s="35"/>
    </row>
    <row r="244" s="5" customFormat="1" ht="12.75">
      <c r="D244" s="35"/>
    </row>
    <row r="245" s="5" customFormat="1" ht="12.75">
      <c r="D245" s="35"/>
    </row>
    <row r="246" s="5" customFormat="1" ht="12.75">
      <c r="D246" s="35"/>
    </row>
    <row r="247" s="5" customFormat="1" ht="12.75">
      <c r="D247" s="35"/>
    </row>
    <row r="248" s="5" customFormat="1" ht="12.75">
      <c r="D248" s="35"/>
    </row>
    <row r="249" s="5" customFormat="1" ht="12.75">
      <c r="D249" s="35"/>
    </row>
    <row r="250" s="5" customFormat="1" ht="12.75">
      <c r="D250" s="35"/>
    </row>
    <row r="251" s="5" customFormat="1" ht="12.75">
      <c r="D251" s="35"/>
    </row>
    <row r="252" s="5" customFormat="1" ht="12.75">
      <c r="D252" s="35"/>
    </row>
    <row r="253" s="5" customFormat="1" ht="12.75">
      <c r="D253" s="35"/>
    </row>
    <row r="254" s="5" customFormat="1" ht="12.75">
      <c r="D254" s="35"/>
    </row>
    <row r="255" s="5" customFormat="1" ht="12.75">
      <c r="D255" s="35"/>
    </row>
    <row r="256" s="5" customFormat="1" ht="12.75">
      <c r="D256" s="35"/>
    </row>
    <row r="257" s="5" customFormat="1" ht="12.75">
      <c r="D257" s="35"/>
    </row>
    <row r="258" s="5" customFormat="1" ht="12.75">
      <c r="D258" s="35"/>
    </row>
    <row r="259" s="5" customFormat="1" ht="12.75">
      <c r="D259" s="35"/>
    </row>
    <row r="260" s="5" customFormat="1" ht="12.75">
      <c r="D260" s="35"/>
    </row>
    <row r="261" s="5" customFormat="1" ht="12.75">
      <c r="D261" s="35"/>
    </row>
    <row r="262" s="5" customFormat="1" ht="12.75">
      <c r="D262" s="35"/>
    </row>
    <row r="263" s="5" customFormat="1" ht="12.75">
      <c r="D263" s="35"/>
    </row>
    <row r="264" s="5" customFormat="1" ht="12.75">
      <c r="D264" s="35"/>
    </row>
    <row r="265" s="5" customFormat="1" ht="12.75">
      <c r="D265" s="35"/>
    </row>
    <row r="266" s="5" customFormat="1" ht="12.75">
      <c r="D266" s="35"/>
    </row>
    <row r="267" s="5" customFormat="1" ht="12.75">
      <c r="D267" s="35"/>
    </row>
    <row r="268" s="5" customFormat="1" ht="12.75">
      <c r="D268" s="35"/>
    </row>
    <row r="269" s="5" customFormat="1" ht="12.75">
      <c r="D269" s="35"/>
    </row>
    <row r="270" s="5" customFormat="1" ht="12.75">
      <c r="D270" s="35"/>
    </row>
    <row r="271" s="5" customFormat="1" ht="12.75">
      <c r="D271" s="35"/>
    </row>
    <row r="272" s="5" customFormat="1" ht="12.75">
      <c r="D272" s="35"/>
    </row>
    <row r="273" s="5" customFormat="1" ht="12.75">
      <c r="D273" s="35"/>
    </row>
    <row r="274" s="5" customFormat="1" ht="12.75">
      <c r="D274" s="35"/>
    </row>
    <row r="275" s="5" customFormat="1" ht="12.75">
      <c r="D275" s="35"/>
    </row>
    <row r="276" s="5" customFormat="1" ht="12.75">
      <c r="D276" s="35"/>
    </row>
    <row r="277" s="5" customFormat="1" ht="12.75">
      <c r="D277" s="35"/>
    </row>
    <row r="278" s="5" customFormat="1" ht="12.75">
      <c r="D278" s="35"/>
    </row>
    <row r="279" s="5" customFormat="1" ht="12.75">
      <c r="D279" s="35"/>
    </row>
    <row r="280" s="5" customFormat="1" ht="12.75">
      <c r="D280" s="35"/>
    </row>
    <row r="281" s="5" customFormat="1" ht="12.75">
      <c r="D281" s="35"/>
    </row>
    <row r="282" s="5" customFormat="1" ht="12.75">
      <c r="D282" s="35"/>
    </row>
    <row r="283" s="5" customFormat="1" ht="12.75">
      <c r="D283" s="35"/>
    </row>
    <row r="284" s="5" customFormat="1" ht="12.75">
      <c r="D284" s="35"/>
    </row>
    <row r="285" s="5" customFormat="1" ht="12.75">
      <c r="D285" s="35"/>
    </row>
    <row r="286" s="5" customFormat="1" ht="12.75">
      <c r="D286" s="35"/>
    </row>
    <row r="287" s="5" customFormat="1" ht="12.75">
      <c r="D287" s="35"/>
    </row>
    <row r="288" s="5" customFormat="1" ht="12.75">
      <c r="D288" s="35"/>
    </row>
    <row r="289" s="5" customFormat="1" ht="12.75">
      <c r="D289" s="35"/>
    </row>
    <row r="290" s="5" customFormat="1" ht="12.75">
      <c r="D290" s="35"/>
    </row>
    <row r="291" s="5" customFormat="1" ht="12.75">
      <c r="D291" s="35"/>
    </row>
    <row r="292" s="5" customFormat="1" ht="12.75">
      <c r="D292" s="35"/>
    </row>
    <row r="293" s="5" customFormat="1" ht="12.75">
      <c r="D293" s="35"/>
    </row>
    <row r="294" s="5" customFormat="1" ht="12.75">
      <c r="D294" s="35"/>
    </row>
    <row r="295" s="5" customFormat="1" ht="12.75">
      <c r="D295" s="35"/>
    </row>
    <row r="296" s="5" customFormat="1" ht="12.75">
      <c r="D296" s="35"/>
    </row>
    <row r="297" s="5" customFormat="1" ht="12.75">
      <c r="D297" s="35"/>
    </row>
    <row r="298" s="5" customFormat="1" ht="12.75">
      <c r="D298" s="35"/>
    </row>
    <row r="299" s="5" customFormat="1" ht="12.75">
      <c r="D299" s="35"/>
    </row>
    <row r="300" s="5" customFormat="1" ht="12.75">
      <c r="D300" s="35"/>
    </row>
    <row r="301" s="5" customFormat="1" ht="12.75">
      <c r="D301" s="35"/>
    </row>
    <row r="302" s="5" customFormat="1" ht="12.75">
      <c r="D302" s="35"/>
    </row>
    <row r="303" s="5" customFormat="1" ht="12.75">
      <c r="D303" s="35"/>
    </row>
    <row r="304" s="5" customFormat="1" ht="12.75">
      <c r="D304" s="35"/>
    </row>
    <row r="305" s="5" customFormat="1" ht="12.75">
      <c r="D305" s="35"/>
    </row>
    <row r="306" s="5" customFormat="1" ht="12.75">
      <c r="D306" s="35"/>
    </row>
    <row r="307" s="5" customFormat="1" ht="12.75">
      <c r="D307" s="35"/>
    </row>
    <row r="308" s="5" customFormat="1" ht="12.75">
      <c r="D308" s="35"/>
    </row>
    <row r="309" s="5" customFormat="1" ht="12.75">
      <c r="D309" s="35"/>
    </row>
    <row r="310" s="5" customFormat="1" ht="12.75">
      <c r="D310" s="35"/>
    </row>
    <row r="311" s="5" customFormat="1" ht="12.75">
      <c r="D311" s="35"/>
    </row>
    <row r="312" s="5" customFormat="1" ht="12.75">
      <c r="D312" s="35"/>
    </row>
    <row r="313" s="5" customFormat="1" ht="12.75">
      <c r="D313" s="35"/>
    </row>
    <row r="314" s="5" customFormat="1" ht="12.75">
      <c r="D314" s="35"/>
    </row>
    <row r="315" s="5" customFormat="1" ht="12.75">
      <c r="D315" s="35"/>
    </row>
    <row r="316" s="5" customFormat="1" ht="12.75">
      <c r="D316" s="35"/>
    </row>
    <row r="317" s="5" customFormat="1" ht="12.75">
      <c r="D317" s="35"/>
    </row>
    <row r="318" s="5" customFormat="1" ht="12.75">
      <c r="D318" s="35"/>
    </row>
    <row r="319" s="5" customFormat="1" ht="12.75">
      <c r="D319" s="35"/>
    </row>
    <row r="320" s="5" customFormat="1" ht="12.75">
      <c r="D320" s="35"/>
    </row>
    <row r="321" s="5" customFormat="1" ht="12.75">
      <c r="D321" s="35"/>
    </row>
    <row r="322" s="5" customFormat="1" ht="12.75">
      <c r="D322" s="35"/>
    </row>
    <row r="323" s="5" customFormat="1" ht="12.75">
      <c r="D323" s="35"/>
    </row>
    <row r="324" s="5" customFormat="1" ht="12.75">
      <c r="D324" s="35"/>
    </row>
    <row r="325" s="5" customFormat="1" ht="12.75">
      <c r="D325" s="35"/>
    </row>
    <row r="326" s="5" customFormat="1" ht="12.75">
      <c r="D326" s="35"/>
    </row>
    <row r="327" s="5" customFormat="1" ht="12.75">
      <c r="D327" s="35"/>
    </row>
    <row r="328" s="5" customFormat="1" ht="12.75">
      <c r="D328" s="35"/>
    </row>
    <row r="329" s="5" customFormat="1" ht="12.75">
      <c r="D329" s="35"/>
    </row>
    <row r="330" s="5" customFormat="1" ht="12.75">
      <c r="D330" s="35"/>
    </row>
    <row r="331" s="5" customFormat="1" ht="12.75">
      <c r="D331" s="35"/>
    </row>
    <row r="332" s="5" customFormat="1" ht="12.75">
      <c r="D332" s="35"/>
    </row>
    <row r="333" s="5" customFormat="1" ht="12.75">
      <c r="D333" s="35"/>
    </row>
    <row r="334" s="5" customFormat="1" ht="12.75">
      <c r="D334" s="35"/>
    </row>
    <row r="335" s="5" customFormat="1" ht="12.75">
      <c r="D335" s="35"/>
    </row>
    <row r="336" s="5" customFormat="1" ht="12.75">
      <c r="D336" s="35"/>
    </row>
    <row r="337" s="5" customFormat="1" ht="12.75">
      <c r="D337" s="35"/>
    </row>
    <row r="338" s="5" customFormat="1" ht="12.75">
      <c r="D338" s="35"/>
    </row>
    <row r="339" s="5" customFormat="1" ht="12.75">
      <c r="D339" s="35"/>
    </row>
    <row r="340" s="5" customFormat="1" ht="12.75">
      <c r="D340" s="35"/>
    </row>
    <row r="341" s="5" customFormat="1" ht="12.75">
      <c r="D341" s="35"/>
    </row>
    <row r="342" s="5" customFormat="1" ht="12.75">
      <c r="D342" s="35"/>
    </row>
    <row r="343" s="5" customFormat="1" ht="12.75">
      <c r="D343" s="35"/>
    </row>
    <row r="344" s="5" customFormat="1" ht="12.75">
      <c r="D344" s="35"/>
    </row>
    <row r="345" s="5" customFormat="1" ht="12.75">
      <c r="D345" s="35"/>
    </row>
    <row r="346" s="5" customFormat="1" ht="12.75">
      <c r="D346" s="35"/>
    </row>
    <row r="347" s="5" customFormat="1" ht="12.75">
      <c r="D347" s="35"/>
    </row>
    <row r="348" s="5" customFormat="1" ht="12.75">
      <c r="D348" s="35"/>
    </row>
    <row r="349" s="5" customFormat="1" ht="12.75">
      <c r="D349" s="35"/>
    </row>
    <row r="350" s="5" customFormat="1" ht="12.75">
      <c r="D350" s="35"/>
    </row>
    <row r="351" s="5" customFormat="1" ht="12.75">
      <c r="D351" s="35"/>
    </row>
  </sheetData>
  <mergeCells count="2">
    <mergeCell ref="A2:H2"/>
    <mergeCell ref="A1:H1"/>
  </mergeCells>
  <printOptions horizontalCentered="1"/>
  <pageMargins left="0.2362204724409449" right="0.2362204724409449" top="0.4330708661417323" bottom="0.4330708661417323" header="0.5118110236220472" footer="0.5118110236220472"/>
  <pageSetup firstPageNumber="2" useFirstPageNumber="1"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workbookViewId="0" topLeftCell="A1">
      <selection activeCell="E43" sqref="E43"/>
    </sheetView>
  </sheetViews>
  <sheetFormatPr defaultColWidth="9.140625" defaultRowHeight="12.75"/>
  <cols>
    <col min="1" max="2" width="4.28125" style="83" customWidth="1"/>
    <col min="3" max="3" width="5.57421875" style="83" customWidth="1"/>
    <col min="4" max="4" width="5.28125" style="92" customWidth="1"/>
    <col min="5" max="5" width="46.57421875" style="0" customWidth="1"/>
    <col min="6" max="6" width="12.28125" style="0" customWidth="1"/>
    <col min="7" max="7" width="10.8515625" style="0" customWidth="1"/>
    <col min="8" max="8" width="12.28125" style="0" customWidth="1"/>
    <col min="9" max="16384" width="11.421875" style="0" customWidth="1"/>
  </cols>
  <sheetData>
    <row r="1" spans="1:8" s="5" customFormat="1" ht="30" customHeight="1">
      <c r="A1" s="176" t="s">
        <v>116</v>
      </c>
      <c r="B1" s="176"/>
      <c r="C1" s="176"/>
      <c r="D1" s="176"/>
      <c r="E1" s="176"/>
      <c r="F1" s="176"/>
      <c r="G1" s="176"/>
      <c r="H1" s="176"/>
    </row>
    <row r="2" spans="1:8" s="5" customFormat="1" ht="28.5" customHeight="1">
      <c r="A2" s="30" t="s">
        <v>5</v>
      </c>
      <c r="B2" s="30" t="s">
        <v>4</v>
      </c>
      <c r="C2" s="30" t="s">
        <v>3</v>
      </c>
      <c r="D2" s="30" t="s">
        <v>6</v>
      </c>
      <c r="E2" s="60" t="s">
        <v>78</v>
      </c>
      <c r="F2" s="55" t="s">
        <v>141</v>
      </c>
      <c r="G2" s="55" t="s">
        <v>137</v>
      </c>
      <c r="H2" s="55" t="s">
        <v>140</v>
      </c>
    </row>
    <row r="3" spans="1:9" s="5" customFormat="1" ht="24.75" customHeight="1">
      <c r="A3" s="131">
        <v>3</v>
      </c>
      <c r="B3" s="132"/>
      <c r="C3" s="132"/>
      <c r="D3" s="133"/>
      <c r="E3" s="134" t="s">
        <v>100</v>
      </c>
      <c r="F3" s="3">
        <f>F4+F13+F37+F45+F49</f>
        <v>235042000</v>
      </c>
      <c r="G3" s="3">
        <f>H3-F3</f>
        <v>18646000</v>
      </c>
      <c r="H3" s="3">
        <f>H4+H13+H37+H45+H49</f>
        <v>253688000</v>
      </c>
      <c r="I3" s="7"/>
    </row>
    <row r="4" spans="1:8" s="5" customFormat="1" ht="13.5" customHeight="1">
      <c r="A4" s="131"/>
      <c r="B4" s="135">
        <v>31</v>
      </c>
      <c r="C4" s="135"/>
      <c r="D4" s="152"/>
      <c r="E4" s="145" t="s">
        <v>55</v>
      </c>
      <c r="F4" s="3">
        <f>F5+F7+F9</f>
        <v>7849000</v>
      </c>
      <c r="G4" s="3">
        <f aca="true" t="shared" si="0" ref="G4:G67">H4-F4</f>
        <v>-214000</v>
      </c>
      <c r="H4" s="3">
        <f>H5+H7+H9</f>
        <v>7635000</v>
      </c>
    </row>
    <row r="5" spans="1:8" s="5" customFormat="1" ht="12.75">
      <c r="A5" s="131"/>
      <c r="B5" s="135"/>
      <c r="C5" s="135">
        <v>311</v>
      </c>
      <c r="D5" s="152"/>
      <c r="E5" s="145" t="s">
        <v>56</v>
      </c>
      <c r="F5" s="3">
        <f>F6</f>
        <v>6195000</v>
      </c>
      <c r="G5" s="3">
        <f t="shared" si="0"/>
        <v>-175000</v>
      </c>
      <c r="H5" s="3">
        <f>H6</f>
        <v>6020000</v>
      </c>
    </row>
    <row r="6" spans="1:12" s="5" customFormat="1" ht="12.75">
      <c r="A6" s="131"/>
      <c r="B6" s="132"/>
      <c r="C6" s="132"/>
      <c r="D6" s="142">
        <v>3111</v>
      </c>
      <c r="E6" s="149" t="s">
        <v>57</v>
      </c>
      <c r="F6" s="71">
        <f>'posebni dio'!C9+'posebni dio'!C47</f>
        <v>6195000</v>
      </c>
      <c r="G6" s="71">
        <f t="shared" si="0"/>
        <v>-175000</v>
      </c>
      <c r="H6" s="71">
        <v>6020000</v>
      </c>
      <c r="J6" s="73"/>
      <c r="K6" s="7"/>
      <c r="L6" s="7"/>
    </row>
    <row r="7" spans="1:8" s="5" customFormat="1" ht="12.75">
      <c r="A7" s="131"/>
      <c r="B7" s="132"/>
      <c r="C7" s="135">
        <v>312</v>
      </c>
      <c r="D7" s="133"/>
      <c r="E7" s="153" t="s">
        <v>58</v>
      </c>
      <c r="F7" s="3">
        <f>F8</f>
        <v>505000</v>
      </c>
      <c r="G7" s="3">
        <f t="shared" si="0"/>
        <v>0</v>
      </c>
      <c r="H7" s="3">
        <f>H8</f>
        <v>505000</v>
      </c>
    </row>
    <row r="8" spans="1:12" s="5" customFormat="1" ht="12.75">
      <c r="A8" s="131"/>
      <c r="B8" s="132"/>
      <c r="C8" s="132"/>
      <c r="D8" s="142">
        <v>3121</v>
      </c>
      <c r="E8" s="149" t="s">
        <v>58</v>
      </c>
      <c r="F8" s="71">
        <f>'posebni dio'!C10+'posebni dio'!C48</f>
        <v>505000</v>
      </c>
      <c r="G8" s="71">
        <f t="shared" si="0"/>
        <v>0</v>
      </c>
      <c r="H8" s="71">
        <v>505000</v>
      </c>
      <c r="J8" s="160"/>
      <c r="K8" s="160"/>
      <c r="L8" s="160"/>
    </row>
    <row r="9" spans="1:8" s="5" customFormat="1" ht="12.75">
      <c r="A9" s="131"/>
      <c r="B9" s="132"/>
      <c r="C9" s="135">
        <v>313</v>
      </c>
      <c r="D9" s="133"/>
      <c r="E9" s="153" t="s">
        <v>59</v>
      </c>
      <c r="F9" s="3">
        <f>F10+F11</f>
        <v>1149000</v>
      </c>
      <c r="G9" s="3">
        <f t="shared" si="0"/>
        <v>-39000</v>
      </c>
      <c r="H9" s="3">
        <f>H10+H11</f>
        <v>1110000</v>
      </c>
    </row>
    <row r="10" spans="1:8" s="5" customFormat="1" ht="12.75">
      <c r="A10" s="131"/>
      <c r="B10" s="132"/>
      <c r="C10" s="132"/>
      <c r="D10" s="142">
        <v>3132</v>
      </c>
      <c r="E10" s="149" t="s">
        <v>60</v>
      </c>
      <c r="F10" s="71">
        <f>'posebni dio'!C11+'posebni dio'!C49</f>
        <v>1035000</v>
      </c>
      <c r="G10" s="71">
        <f t="shared" si="0"/>
        <v>-35000</v>
      </c>
      <c r="H10" s="71">
        <v>1000000</v>
      </c>
    </row>
    <row r="11" spans="1:8" s="5" customFormat="1" ht="12.75">
      <c r="A11" s="131"/>
      <c r="B11" s="132"/>
      <c r="C11" s="132"/>
      <c r="D11" s="142">
        <v>3133</v>
      </c>
      <c r="E11" s="149" t="s">
        <v>61</v>
      </c>
      <c r="F11" s="71">
        <f>'posebni dio'!C12+'posebni dio'!C50</f>
        <v>114000</v>
      </c>
      <c r="G11" s="71">
        <f t="shared" si="0"/>
        <v>-4000</v>
      </c>
      <c r="H11" s="71">
        <v>110000</v>
      </c>
    </row>
    <row r="12" spans="1:8" s="5" customFormat="1" ht="12.75">
      <c r="A12" s="82"/>
      <c r="B12" s="83"/>
      <c r="C12" s="83"/>
      <c r="D12" s="85"/>
      <c r="E12" s="63"/>
      <c r="F12" s="3"/>
      <c r="G12" s="3"/>
      <c r="H12" s="3"/>
    </row>
    <row r="13" spans="1:8" s="5" customFormat="1" ht="13.5" customHeight="1">
      <c r="A13" s="82"/>
      <c r="B13" s="131">
        <v>32</v>
      </c>
      <c r="C13" s="132"/>
      <c r="D13" s="133"/>
      <c r="E13" s="105" t="s">
        <v>7</v>
      </c>
      <c r="F13" s="3">
        <f>F14+F18+F22+F32</f>
        <v>11173000</v>
      </c>
      <c r="G13" s="3">
        <f t="shared" si="0"/>
        <v>-2140000</v>
      </c>
      <c r="H13" s="3">
        <f>H14+H18+H22+H32</f>
        <v>9033000</v>
      </c>
    </row>
    <row r="14" spans="1:8" s="5" customFormat="1" ht="12.75">
      <c r="A14" s="82"/>
      <c r="B14" s="132"/>
      <c r="C14" s="131">
        <v>321</v>
      </c>
      <c r="D14" s="133"/>
      <c r="E14" s="105" t="s">
        <v>11</v>
      </c>
      <c r="F14" s="3">
        <f>F15+F16+F17</f>
        <v>490000</v>
      </c>
      <c r="G14" s="3">
        <f t="shared" si="0"/>
        <v>0</v>
      </c>
      <c r="H14" s="3">
        <f>H15+H16+H17</f>
        <v>490000</v>
      </c>
    </row>
    <row r="15" spans="1:8" s="5" customFormat="1" ht="12.75">
      <c r="A15" s="82"/>
      <c r="B15" s="132"/>
      <c r="C15" s="131"/>
      <c r="D15" s="142">
        <v>3211</v>
      </c>
      <c r="E15" s="143" t="s">
        <v>62</v>
      </c>
      <c r="F15" s="71">
        <f>'posebni dio'!C13+'posebni dio'!C51</f>
        <v>210000</v>
      </c>
      <c r="G15" s="71">
        <f t="shared" si="0"/>
        <v>0</v>
      </c>
      <c r="H15" s="71">
        <v>210000</v>
      </c>
    </row>
    <row r="16" spans="1:8" s="5" customFormat="1" ht="12.75">
      <c r="A16" s="82"/>
      <c r="B16" s="132"/>
      <c r="C16" s="131"/>
      <c r="D16" s="142">
        <v>3212</v>
      </c>
      <c r="E16" s="143" t="s">
        <v>63</v>
      </c>
      <c r="F16" s="71">
        <f>'posebni dio'!C14+'posebni dio'!C52</f>
        <v>130000</v>
      </c>
      <c r="G16" s="71">
        <f t="shared" si="0"/>
        <v>0</v>
      </c>
      <c r="H16" s="71">
        <v>130000</v>
      </c>
    </row>
    <row r="17" spans="1:8" s="5" customFormat="1" ht="12.75">
      <c r="A17" s="82"/>
      <c r="B17" s="132"/>
      <c r="C17" s="131"/>
      <c r="D17" s="146" t="s">
        <v>9</v>
      </c>
      <c r="E17" s="147" t="s">
        <v>10</v>
      </c>
      <c r="F17" s="71">
        <f>'posebni dio'!C15+'posebni dio'!C53</f>
        <v>150000</v>
      </c>
      <c r="G17" s="71">
        <f t="shared" si="0"/>
        <v>0</v>
      </c>
      <c r="H17" s="71">
        <v>150000</v>
      </c>
    </row>
    <row r="18" spans="1:8" s="5" customFormat="1" ht="12.75">
      <c r="A18" s="82"/>
      <c r="B18" s="132"/>
      <c r="C18" s="131">
        <v>322</v>
      </c>
      <c r="D18" s="146"/>
      <c r="E18" s="148" t="s">
        <v>64</v>
      </c>
      <c r="F18" s="3">
        <f>SUM(F19:F21)</f>
        <v>348000</v>
      </c>
      <c r="G18" s="3">
        <f t="shared" si="0"/>
        <v>0</v>
      </c>
      <c r="H18" s="3">
        <f>SUM(H19:H21)</f>
        <v>348000</v>
      </c>
    </row>
    <row r="19" spans="1:8" s="5" customFormat="1" ht="12.75">
      <c r="A19" s="82"/>
      <c r="B19" s="132"/>
      <c r="C19" s="131"/>
      <c r="D19" s="146">
        <v>3221</v>
      </c>
      <c r="E19" s="149" t="s">
        <v>65</v>
      </c>
      <c r="F19" s="71">
        <f>'posebni dio'!C54</f>
        <v>150000</v>
      </c>
      <c r="G19" s="71">
        <f t="shared" si="0"/>
        <v>0</v>
      </c>
      <c r="H19" s="71">
        <v>150000</v>
      </c>
    </row>
    <row r="20" spans="1:8" s="5" customFormat="1" ht="12.75">
      <c r="A20" s="82"/>
      <c r="B20" s="132"/>
      <c r="C20" s="131"/>
      <c r="D20" s="146">
        <v>3223</v>
      </c>
      <c r="E20" s="149" t="s">
        <v>66</v>
      </c>
      <c r="F20" s="71">
        <f>'posebni dio'!C16+'posebni dio'!C55</f>
        <v>165000</v>
      </c>
      <c r="G20" s="71">
        <f t="shared" si="0"/>
        <v>0</v>
      </c>
      <c r="H20" s="71">
        <v>165000</v>
      </c>
    </row>
    <row r="21" spans="1:8" s="5" customFormat="1" ht="12.75">
      <c r="A21" s="83"/>
      <c r="B21" s="132"/>
      <c r="C21" s="132"/>
      <c r="D21" s="146" t="s">
        <v>12</v>
      </c>
      <c r="E21" s="150" t="s">
        <v>13</v>
      </c>
      <c r="F21" s="95">
        <f>'posebni dio'!C17+'posebni dio'!C56</f>
        <v>33000</v>
      </c>
      <c r="G21" s="95">
        <f t="shared" si="0"/>
        <v>0</v>
      </c>
      <c r="H21" s="95">
        <v>33000</v>
      </c>
    </row>
    <row r="22" spans="1:8" s="5" customFormat="1" ht="12.75">
      <c r="A22" s="83"/>
      <c r="B22" s="132"/>
      <c r="C22" s="131">
        <v>323</v>
      </c>
      <c r="D22" s="139"/>
      <c r="E22" s="148" t="s">
        <v>14</v>
      </c>
      <c r="F22" s="3">
        <f>SUM(F23:F31)</f>
        <v>10220000</v>
      </c>
      <c r="G22" s="3">
        <f t="shared" si="0"/>
        <v>-2140000</v>
      </c>
      <c r="H22" s="3">
        <f>SUM(H23:H31)</f>
        <v>8080000</v>
      </c>
    </row>
    <row r="23" spans="1:8" s="5" customFormat="1" ht="12.75">
      <c r="A23" s="83"/>
      <c r="B23" s="132"/>
      <c r="C23" s="131"/>
      <c r="D23" s="144">
        <v>3231</v>
      </c>
      <c r="E23" s="149" t="s">
        <v>67</v>
      </c>
      <c r="F23" s="71">
        <f>'posebni dio'!C57</f>
        <v>150000</v>
      </c>
      <c r="G23" s="71">
        <f t="shared" si="0"/>
        <v>0</v>
      </c>
      <c r="H23" s="71">
        <v>150000</v>
      </c>
    </row>
    <row r="24" spans="1:8" s="5" customFormat="1" ht="12.75">
      <c r="A24" s="83"/>
      <c r="B24" s="132"/>
      <c r="C24" s="131"/>
      <c r="D24" s="144">
        <v>3232</v>
      </c>
      <c r="E24" s="150" t="s">
        <v>15</v>
      </c>
      <c r="F24" s="71">
        <f>'posebni dio'!C18+'posebni dio'!C58</f>
        <v>2300000</v>
      </c>
      <c r="G24" s="71">
        <f t="shared" si="0"/>
        <v>-2140000</v>
      </c>
      <c r="H24" s="71">
        <v>160000</v>
      </c>
    </row>
    <row r="25" spans="1:8" s="5" customFormat="1" ht="12.75">
      <c r="A25" s="83"/>
      <c r="B25" s="132"/>
      <c r="C25" s="131"/>
      <c r="D25" s="144">
        <v>3233</v>
      </c>
      <c r="E25" s="151" t="s">
        <v>133</v>
      </c>
      <c r="F25" s="71">
        <f>'posebni dio'!C19+'posebni dio'!C59</f>
        <v>40000</v>
      </c>
      <c r="G25" s="71">
        <f t="shared" si="0"/>
        <v>0</v>
      </c>
      <c r="H25" s="71">
        <v>40000</v>
      </c>
    </row>
    <row r="26" spans="1:8" s="5" customFormat="1" ht="12.75">
      <c r="A26" s="83"/>
      <c r="B26" s="132"/>
      <c r="C26" s="131"/>
      <c r="D26" s="144">
        <v>3234</v>
      </c>
      <c r="E26" s="151" t="s">
        <v>68</v>
      </c>
      <c r="F26" s="71">
        <f>'posebni dio'!C20+'posebni dio'!C60</f>
        <v>170000</v>
      </c>
      <c r="G26" s="71">
        <f t="shared" si="0"/>
        <v>0</v>
      </c>
      <c r="H26" s="71">
        <v>170000</v>
      </c>
    </row>
    <row r="27" spans="1:8" s="5" customFormat="1" ht="12.75">
      <c r="A27" s="83"/>
      <c r="B27" s="132"/>
      <c r="C27" s="132"/>
      <c r="D27" s="144">
        <v>3235</v>
      </c>
      <c r="E27" s="143" t="s">
        <v>69</v>
      </c>
      <c r="F27" s="71">
        <f>'posebni dio'!C61</f>
        <v>90000</v>
      </c>
      <c r="G27" s="71">
        <f t="shared" si="0"/>
        <v>0</v>
      </c>
      <c r="H27" s="71">
        <v>90000</v>
      </c>
    </row>
    <row r="28" spans="1:8" s="5" customFormat="1" ht="12.75">
      <c r="A28" s="83"/>
      <c r="B28" s="132"/>
      <c r="C28" s="132"/>
      <c r="D28" s="144">
        <v>3236</v>
      </c>
      <c r="E28" s="143" t="s">
        <v>128</v>
      </c>
      <c r="F28" s="71">
        <f>'posebni dio'!C21+'posebni dio'!C62</f>
        <v>35000</v>
      </c>
      <c r="G28" s="71">
        <f t="shared" si="0"/>
        <v>0</v>
      </c>
      <c r="H28" s="71">
        <v>35000</v>
      </c>
    </row>
    <row r="29" spans="1:8" s="5" customFormat="1" ht="12.75">
      <c r="A29" s="83"/>
      <c r="B29" s="132"/>
      <c r="C29" s="132"/>
      <c r="D29" s="144">
        <v>3237</v>
      </c>
      <c r="E29" s="150" t="s">
        <v>16</v>
      </c>
      <c r="F29" s="71">
        <f>'posebni dio'!C22+'posebni dio'!C63</f>
        <v>6500000</v>
      </c>
      <c r="G29" s="71">
        <f t="shared" si="0"/>
        <v>0</v>
      </c>
      <c r="H29" s="71">
        <v>6500000</v>
      </c>
    </row>
    <row r="30" spans="1:8" s="5" customFormat="1" ht="12.75">
      <c r="A30" s="83"/>
      <c r="B30" s="132"/>
      <c r="C30" s="132"/>
      <c r="D30" s="144">
        <v>3238</v>
      </c>
      <c r="E30" s="151" t="s">
        <v>17</v>
      </c>
      <c r="F30" s="71">
        <f>'posebni dio'!C23+'posebni dio'!C64</f>
        <v>135000</v>
      </c>
      <c r="G30" s="71">
        <f t="shared" si="0"/>
        <v>0</v>
      </c>
      <c r="H30" s="71">
        <v>135000</v>
      </c>
    </row>
    <row r="31" spans="1:8" s="5" customFormat="1" ht="13.5" customHeight="1">
      <c r="A31" s="83"/>
      <c r="B31" s="132"/>
      <c r="C31" s="132"/>
      <c r="D31" s="144">
        <v>3239</v>
      </c>
      <c r="E31" s="150" t="s">
        <v>70</v>
      </c>
      <c r="F31" s="71">
        <f>'posebni dio'!C65</f>
        <v>800000</v>
      </c>
      <c r="G31" s="71">
        <f t="shared" si="0"/>
        <v>0</v>
      </c>
      <c r="H31" s="71">
        <v>800000</v>
      </c>
    </row>
    <row r="32" spans="1:8" s="5" customFormat="1" ht="13.5" customHeight="1">
      <c r="A32" s="83"/>
      <c r="B32" s="132"/>
      <c r="C32" s="135">
        <v>329</v>
      </c>
      <c r="D32" s="144"/>
      <c r="E32" s="145" t="s">
        <v>71</v>
      </c>
      <c r="F32" s="73">
        <f>SUM(F33:F35)</f>
        <v>115000</v>
      </c>
      <c r="G32" s="73">
        <f t="shared" si="0"/>
        <v>0</v>
      </c>
      <c r="H32" s="73">
        <f>SUM(H33:H35)</f>
        <v>115000</v>
      </c>
    </row>
    <row r="33" spans="1:8" s="5" customFormat="1" ht="13.5" customHeight="1">
      <c r="A33" s="83"/>
      <c r="B33" s="132"/>
      <c r="C33" s="132"/>
      <c r="D33" s="144">
        <v>3292</v>
      </c>
      <c r="E33" s="151" t="s">
        <v>72</v>
      </c>
      <c r="F33" s="7">
        <f>'posebni dio'!C24+'posebni dio'!C66</f>
        <v>55000</v>
      </c>
      <c r="G33" s="7">
        <f t="shared" si="0"/>
        <v>0</v>
      </c>
      <c r="H33" s="7">
        <v>55000</v>
      </c>
    </row>
    <row r="34" spans="1:8" s="5" customFormat="1" ht="13.5" customHeight="1">
      <c r="A34" s="83"/>
      <c r="B34" s="132"/>
      <c r="C34" s="132"/>
      <c r="D34" s="144">
        <v>3293</v>
      </c>
      <c r="E34" s="151" t="s">
        <v>73</v>
      </c>
      <c r="F34" s="7">
        <f>'posebni dio'!C67</f>
        <v>50000</v>
      </c>
      <c r="G34" s="7">
        <f t="shared" si="0"/>
        <v>0</v>
      </c>
      <c r="H34" s="7">
        <v>50000</v>
      </c>
    </row>
    <row r="35" spans="1:8" s="5" customFormat="1" ht="13.5" customHeight="1">
      <c r="A35" s="83"/>
      <c r="B35" s="132"/>
      <c r="C35" s="132"/>
      <c r="D35" s="144">
        <v>3299</v>
      </c>
      <c r="E35" s="149" t="s">
        <v>71</v>
      </c>
      <c r="F35" s="7">
        <f>'posebni dio'!C68</f>
        <v>10000</v>
      </c>
      <c r="G35" s="7">
        <f t="shared" si="0"/>
        <v>0</v>
      </c>
      <c r="H35" s="7">
        <v>10000</v>
      </c>
    </row>
    <row r="36" spans="1:8" s="5" customFormat="1" ht="12.75" customHeight="1">
      <c r="A36" s="83"/>
      <c r="B36" s="83"/>
      <c r="C36" s="83"/>
      <c r="D36" s="88"/>
      <c r="E36" s="63"/>
      <c r="F36" s="7"/>
      <c r="G36" s="7"/>
      <c r="H36" s="7"/>
    </row>
    <row r="37" spans="1:8" s="5" customFormat="1" ht="13.5" customHeight="1">
      <c r="A37" s="83"/>
      <c r="B37" s="131">
        <v>34</v>
      </c>
      <c r="C37" s="132"/>
      <c r="D37" s="139"/>
      <c r="E37" s="105" t="s">
        <v>18</v>
      </c>
      <c r="F37" s="3">
        <f>F38+F40</f>
        <v>160000</v>
      </c>
      <c r="G37" s="3">
        <f t="shared" si="0"/>
        <v>0</v>
      </c>
      <c r="H37" s="3">
        <f>H38+H40</f>
        <v>160000</v>
      </c>
    </row>
    <row r="38" spans="1:8" s="66" customFormat="1" ht="13.5" customHeight="1" hidden="1">
      <c r="A38" s="84"/>
      <c r="B38" s="135"/>
      <c r="C38" s="135">
        <v>342</v>
      </c>
      <c r="D38" s="140"/>
      <c r="E38" s="141" t="s">
        <v>130</v>
      </c>
      <c r="F38" s="73">
        <f>F39</f>
        <v>0</v>
      </c>
      <c r="G38" s="73">
        <f t="shared" si="0"/>
        <v>0</v>
      </c>
      <c r="H38" s="73"/>
    </row>
    <row r="39" spans="1:8" s="74" customFormat="1" ht="13.5" customHeight="1" hidden="1">
      <c r="A39" s="89"/>
      <c r="B39" s="118"/>
      <c r="C39" s="118"/>
      <c r="D39" s="142">
        <v>3422</v>
      </c>
      <c r="E39" s="143" t="s">
        <v>130</v>
      </c>
      <c r="F39" s="71">
        <f>'posebni dio'!C25</f>
        <v>0</v>
      </c>
      <c r="G39" s="71">
        <f t="shared" si="0"/>
        <v>0</v>
      </c>
      <c r="H39" s="71"/>
    </row>
    <row r="40" spans="1:8" s="5" customFormat="1" ht="13.5" customHeight="1">
      <c r="A40" s="83"/>
      <c r="B40" s="132"/>
      <c r="C40" s="135">
        <v>343</v>
      </c>
      <c r="D40" s="144"/>
      <c r="E40" s="145" t="s">
        <v>79</v>
      </c>
      <c r="F40" s="73">
        <f>SUM(F41:F43)</f>
        <v>160000</v>
      </c>
      <c r="G40" s="73">
        <f t="shared" si="0"/>
        <v>0</v>
      </c>
      <c r="H40" s="73">
        <f>SUM(H41:H43)</f>
        <v>160000</v>
      </c>
    </row>
    <row r="41" spans="1:8" s="5" customFormat="1" ht="13.5" customHeight="1">
      <c r="A41" s="83"/>
      <c r="B41" s="132"/>
      <c r="C41" s="132"/>
      <c r="D41" s="118">
        <v>3431</v>
      </c>
      <c r="E41" s="137" t="s">
        <v>80</v>
      </c>
      <c r="F41" s="7">
        <f>'posebni dio'!C26+'posebni dio'!C69</f>
        <v>40000</v>
      </c>
      <c r="G41" s="7">
        <f t="shared" si="0"/>
        <v>0</v>
      </c>
      <c r="H41" s="7">
        <v>40000</v>
      </c>
    </row>
    <row r="42" spans="1:8" s="5" customFormat="1" ht="13.5" customHeight="1">
      <c r="A42" s="83"/>
      <c r="B42" s="132"/>
      <c r="C42" s="132"/>
      <c r="D42" s="118">
        <v>3432</v>
      </c>
      <c r="E42" s="137" t="s">
        <v>81</v>
      </c>
      <c r="F42" s="7">
        <f>'posebni dio'!C70</f>
        <v>10000</v>
      </c>
      <c r="G42" s="7">
        <f t="shared" si="0"/>
        <v>0</v>
      </c>
      <c r="H42" s="7">
        <v>10000</v>
      </c>
    </row>
    <row r="43" spans="1:8" s="5" customFormat="1" ht="13.5" customHeight="1">
      <c r="A43" s="83"/>
      <c r="B43" s="132"/>
      <c r="C43" s="132"/>
      <c r="D43" s="118">
        <v>3433</v>
      </c>
      <c r="E43" s="137" t="s">
        <v>82</v>
      </c>
      <c r="F43" s="7">
        <f>'posebni dio'!C27+'posebni dio'!C71</f>
        <v>110000</v>
      </c>
      <c r="G43" s="7">
        <f t="shared" si="0"/>
        <v>0</v>
      </c>
      <c r="H43" s="7">
        <v>110000</v>
      </c>
    </row>
    <row r="44" spans="1:8" s="5" customFormat="1" ht="12.75" customHeight="1">
      <c r="A44" s="83"/>
      <c r="B44" s="83"/>
      <c r="C44" s="83"/>
      <c r="D44" s="89"/>
      <c r="E44" s="68"/>
      <c r="F44" s="7"/>
      <c r="G44" s="7"/>
      <c r="H44" s="7"/>
    </row>
    <row r="45" spans="1:8" s="66" customFormat="1" ht="24" customHeight="1">
      <c r="A45" s="84"/>
      <c r="B45" s="84">
        <v>37</v>
      </c>
      <c r="C45" s="84"/>
      <c r="D45" s="84"/>
      <c r="E45" s="97" t="s">
        <v>101</v>
      </c>
      <c r="F45" s="73">
        <f>F46</f>
        <v>5000000</v>
      </c>
      <c r="G45" s="73">
        <f t="shared" si="0"/>
        <v>-1000000</v>
      </c>
      <c r="H45" s="73">
        <f>H46</f>
        <v>4000000</v>
      </c>
    </row>
    <row r="46" spans="1:8" s="66" customFormat="1" ht="13.5" customHeight="1">
      <c r="A46" s="84"/>
      <c r="B46" s="84"/>
      <c r="C46" s="135">
        <v>371</v>
      </c>
      <c r="D46" s="135"/>
      <c r="E46" s="136" t="s">
        <v>102</v>
      </c>
      <c r="F46" s="73">
        <f>F47</f>
        <v>5000000</v>
      </c>
      <c r="G46" s="73">
        <f t="shared" si="0"/>
        <v>-1000000</v>
      </c>
      <c r="H46" s="73">
        <f>H47</f>
        <v>4000000</v>
      </c>
    </row>
    <row r="47" spans="1:8" s="5" customFormat="1" ht="13.5" customHeight="1">
      <c r="A47" s="83"/>
      <c r="B47" s="83"/>
      <c r="C47" s="132"/>
      <c r="D47" s="118">
        <v>3711</v>
      </c>
      <c r="E47" s="137" t="s">
        <v>74</v>
      </c>
      <c r="F47" s="7">
        <f>'posebni dio'!C41</f>
        <v>5000000</v>
      </c>
      <c r="G47" s="7">
        <f t="shared" si="0"/>
        <v>-1000000</v>
      </c>
      <c r="H47" s="7">
        <v>4000000</v>
      </c>
    </row>
    <row r="48" spans="1:8" s="5" customFormat="1" ht="11.25" customHeight="1">
      <c r="A48" s="83"/>
      <c r="B48" s="83"/>
      <c r="C48" s="83"/>
      <c r="D48" s="89"/>
      <c r="E48" s="68"/>
      <c r="F48" s="7"/>
      <c r="G48" s="7"/>
      <c r="H48" s="7"/>
    </row>
    <row r="49" spans="1:8" s="66" customFormat="1" ht="13.5" customHeight="1">
      <c r="A49" s="84"/>
      <c r="B49" s="135">
        <v>38</v>
      </c>
      <c r="C49" s="135"/>
      <c r="D49" s="135"/>
      <c r="E49" s="136" t="s">
        <v>121</v>
      </c>
      <c r="F49" s="73">
        <f>F50+F52</f>
        <v>210860000</v>
      </c>
      <c r="G49" s="73">
        <f t="shared" si="0"/>
        <v>22000000</v>
      </c>
      <c r="H49" s="73">
        <f>H50+H52</f>
        <v>232860000</v>
      </c>
    </row>
    <row r="50" spans="1:8" s="66" customFormat="1" ht="13.5" customHeight="1">
      <c r="A50" s="84"/>
      <c r="B50" s="135"/>
      <c r="C50" s="135">
        <v>381</v>
      </c>
      <c r="D50" s="135"/>
      <c r="E50" s="136" t="s">
        <v>132</v>
      </c>
      <c r="F50" s="73">
        <f>F51</f>
        <v>60000</v>
      </c>
      <c r="G50" s="73">
        <f t="shared" si="0"/>
        <v>0</v>
      </c>
      <c r="H50" s="73">
        <f>H51</f>
        <v>60000</v>
      </c>
    </row>
    <row r="51" spans="1:8" s="74" customFormat="1" ht="13.5" customHeight="1">
      <c r="A51" s="89"/>
      <c r="B51" s="118"/>
      <c r="C51" s="118"/>
      <c r="D51" s="118">
        <v>3811</v>
      </c>
      <c r="E51" s="138" t="s">
        <v>131</v>
      </c>
      <c r="F51" s="71">
        <f>'posebni dio'!C72</f>
        <v>60000</v>
      </c>
      <c r="G51" s="71">
        <f t="shared" si="0"/>
        <v>0</v>
      </c>
      <c r="H51" s="71">
        <v>60000</v>
      </c>
    </row>
    <row r="52" spans="1:8" s="66" customFormat="1" ht="13.5" customHeight="1">
      <c r="A52" s="84"/>
      <c r="B52" s="135"/>
      <c r="C52" s="135">
        <v>385</v>
      </c>
      <c r="D52" s="135"/>
      <c r="E52" s="136" t="s">
        <v>120</v>
      </c>
      <c r="F52" s="73">
        <f>F53</f>
        <v>210800000</v>
      </c>
      <c r="G52" s="73">
        <f t="shared" si="0"/>
        <v>22000000</v>
      </c>
      <c r="H52" s="73">
        <f>H53</f>
        <v>232800000</v>
      </c>
    </row>
    <row r="53" spans="1:8" s="5" customFormat="1" ht="13.5" customHeight="1">
      <c r="A53" s="83"/>
      <c r="B53" s="132"/>
      <c r="C53" s="132"/>
      <c r="D53" s="118">
        <v>3859</v>
      </c>
      <c r="E53" s="137" t="s">
        <v>119</v>
      </c>
      <c r="F53" s="7">
        <f>'posebni dio'!C28+'posebni dio'!C74+'posebni dio'!C73</f>
        <v>210800000</v>
      </c>
      <c r="G53" s="7">
        <f t="shared" si="0"/>
        <v>22000000</v>
      </c>
      <c r="H53" s="7">
        <v>232800000</v>
      </c>
    </row>
    <row r="54" spans="1:8" s="5" customFormat="1" ht="13.5" customHeight="1">
      <c r="A54" s="83"/>
      <c r="B54" s="83"/>
      <c r="C54" s="83"/>
      <c r="D54" s="89"/>
      <c r="E54" s="68"/>
      <c r="F54" s="7"/>
      <c r="G54" s="7"/>
      <c r="H54" s="7"/>
    </row>
    <row r="55" spans="1:8" s="5" customFormat="1" ht="16.5" customHeight="1">
      <c r="A55" s="4">
        <v>4</v>
      </c>
      <c r="D55" s="105"/>
      <c r="E55" s="107" t="s">
        <v>115</v>
      </c>
      <c r="F55" s="3">
        <f>F56+F68</f>
        <v>1393000</v>
      </c>
      <c r="G55" s="3">
        <f t="shared" si="0"/>
        <v>-1150000</v>
      </c>
      <c r="H55" s="3">
        <f>H56+H68</f>
        <v>243000</v>
      </c>
    </row>
    <row r="56" spans="1:8" s="5" customFormat="1" ht="12.75">
      <c r="A56" s="83"/>
      <c r="B56" s="82">
        <v>42</v>
      </c>
      <c r="C56" s="83"/>
      <c r="D56" s="87"/>
      <c r="E56" s="19" t="s">
        <v>19</v>
      </c>
      <c r="F56" s="3">
        <f>F57+F59+F63+F65</f>
        <v>1393000</v>
      </c>
      <c r="G56" s="3">
        <f t="shared" si="0"/>
        <v>-1150000</v>
      </c>
      <c r="H56" s="3">
        <f>H57+H59+H63+H65</f>
        <v>243000</v>
      </c>
    </row>
    <row r="57" spans="1:8" s="5" customFormat="1" ht="12.75" hidden="1">
      <c r="A57" s="83"/>
      <c r="B57" s="82"/>
      <c r="C57" s="84">
        <v>421</v>
      </c>
      <c r="D57" s="87"/>
      <c r="E57" s="38" t="s">
        <v>127</v>
      </c>
      <c r="F57" s="3">
        <f>F58</f>
        <v>0</v>
      </c>
      <c r="G57" s="3">
        <f t="shared" si="0"/>
        <v>0</v>
      </c>
      <c r="H57" s="3"/>
    </row>
    <row r="58" spans="1:8" s="74" customFormat="1" ht="12.75" hidden="1">
      <c r="A58" s="89"/>
      <c r="B58" s="89"/>
      <c r="C58" s="89"/>
      <c r="D58" s="85">
        <v>4212</v>
      </c>
      <c r="E58" s="63" t="s">
        <v>53</v>
      </c>
      <c r="F58" s="71">
        <f>'posebni dio'!C36</f>
        <v>0</v>
      </c>
      <c r="G58" s="71">
        <f t="shared" si="0"/>
        <v>0</v>
      </c>
      <c r="H58" s="71"/>
    </row>
    <row r="59" spans="1:8" s="5" customFormat="1" ht="12.75">
      <c r="A59" s="83"/>
      <c r="B59" s="83"/>
      <c r="C59" s="82">
        <v>422</v>
      </c>
      <c r="D59" s="87"/>
      <c r="E59" s="22" t="s">
        <v>24</v>
      </c>
      <c r="F59" s="3">
        <f>SUM(F60:F62)</f>
        <v>1365000</v>
      </c>
      <c r="G59" s="3">
        <f t="shared" si="0"/>
        <v>-1150000</v>
      </c>
      <c r="H59" s="3">
        <f>SUM(H60:H62)</f>
        <v>215000</v>
      </c>
    </row>
    <row r="60" spans="1:8" s="5" customFormat="1" ht="12.75">
      <c r="A60" s="83"/>
      <c r="B60" s="83"/>
      <c r="C60" s="83"/>
      <c r="D60" s="90" t="s">
        <v>20</v>
      </c>
      <c r="E60" s="18" t="s">
        <v>21</v>
      </c>
      <c r="F60" s="7">
        <f>'posebni dio'!C31+'posebni dio'!C77</f>
        <v>645000</v>
      </c>
      <c r="G60" s="7">
        <f t="shared" si="0"/>
        <v>-440000</v>
      </c>
      <c r="H60" s="7">
        <v>205000</v>
      </c>
    </row>
    <row r="61" spans="1:8" s="5" customFormat="1" ht="12.75">
      <c r="A61" s="83"/>
      <c r="B61" s="83"/>
      <c r="C61" s="83"/>
      <c r="D61" s="86" t="s">
        <v>22</v>
      </c>
      <c r="E61" s="28" t="s">
        <v>23</v>
      </c>
      <c r="F61" s="7">
        <f>'posebni dio'!C32+'posebni dio'!C78</f>
        <v>160000</v>
      </c>
      <c r="G61" s="7">
        <f t="shared" si="0"/>
        <v>-160000</v>
      </c>
      <c r="H61" s="7">
        <v>0</v>
      </c>
    </row>
    <row r="62" spans="1:8" s="5" customFormat="1" ht="12.75">
      <c r="A62" s="83"/>
      <c r="B62" s="83"/>
      <c r="C62" s="83"/>
      <c r="D62" s="85">
        <v>4223</v>
      </c>
      <c r="E62" s="64" t="s">
        <v>54</v>
      </c>
      <c r="F62" s="7">
        <f>'posebni dio'!C33+'posebni dio'!C79</f>
        <v>560000</v>
      </c>
      <c r="G62" s="7">
        <f t="shared" si="0"/>
        <v>-550000</v>
      </c>
      <c r="H62" s="7">
        <v>10000</v>
      </c>
    </row>
    <row r="63" spans="1:8" s="5" customFormat="1" ht="12.75" hidden="1">
      <c r="A63" s="83"/>
      <c r="B63" s="83"/>
      <c r="C63" s="84">
        <v>423</v>
      </c>
      <c r="D63" s="87"/>
      <c r="E63" s="69" t="s">
        <v>25</v>
      </c>
      <c r="F63" s="73">
        <f>F64</f>
        <v>0</v>
      </c>
      <c r="G63" s="73">
        <f t="shared" si="0"/>
        <v>0</v>
      </c>
      <c r="H63" s="73"/>
    </row>
    <row r="64" spans="1:8" s="5" customFormat="1" ht="12.75" hidden="1">
      <c r="A64" s="83"/>
      <c r="B64" s="83"/>
      <c r="C64" s="83"/>
      <c r="D64" s="85">
        <v>4231</v>
      </c>
      <c r="E64" s="64" t="s">
        <v>97</v>
      </c>
      <c r="F64" s="7">
        <f>'posebni dio'!C85</f>
        <v>0</v>
      </c>
      <c r="G64" s="7">
        <f t="shared" si="0"/>
        <v>0</v>
      </c>
      <c r="H64" s="7"/>
    </row>
    <row r="65" spans="1:8" s="5" customFormat="1" ht="12.75">
      <c r="A65" s="83"/>
      <c r="B65" s="83"/>
      <c r="C65" s="84">
        <v>426</v>
      </c>
      <c r="D65" s="85"/>
      <c r="E65" s="69" t="s">
        <v>28</v>
      </c>
      <c r="F65" s="73">
        <f>F66</f>
        <v>28000</v>
      </c>
      <c r="G65" s="73">
        <f t="shared" si="0"/>
        <v>0</v>
      </c>
      <c r="H65" s="73">
        <f>H66</f>
        <v>28000</v>
      </c>
    </row>
    <row r="66" spans="1:8" s="5" customFormat="1" ht="12.75">
      <c r="A66" s="83"/>
      <c r="B66" s="83"/>
      <c r="C66" s="83"/>
      <c r="D66" s="85">
        <v>4262</v>
      </c>
      <c r="E66" s="64" t="s">
        <v>1</v>
      </c>
      <c r="F66" s="7">
        <f>'posebni dio'!C82</f>
        <v>28000</v>
      </c>
      <c r="G66" s="7">
        <f t="shared" si="0"/>
        <v>0</v>
      </c>
      <c r="H66" s="7">
        <v>28000</v>
      </c>
    </row>
    <row r="67" spans="1:7" s="5" customFormat="1" ht="12.75" hidden="1">
      <c r="A67" s="83"/>
      <c r="B67" s="83"/>
      <c r="C67" s="83"/>
      <c r="D67" s="85"/>
      <c r="E67" s="64"/>
      <c r="F67" s="7"/>
      <c r="G67" s="3">
        <f t="shared" si="0"/>
        <v>0</v>
      </c>
    </row>
    <row r="68" spans="1:7" s="5" customFormat="1" ht="13.5" customHeight="1" hidden="1">
      <c r="A68" s="83"/>
      <c r="B68" s="82">
        <v>45</v>
      </c>
      <c r="C68" s="83"/>
      <c r="D68" s="91"/>
      <c r="E68" s="3" t="s">
        <v>29</v>
      </c>
      <c r="F68" s="3">
        <f>F69</f>
        <v>0</v>
      </c>
      <c r="G68" s="3">
        <f>H68-F68</f>
        <v>0</v>
      </c>
    </row>
    <row r="69" spans="1:7" s="5" customFormat="1" ht="12.75" customHeight="1" hidden="1">
      <c r="A69" s="83"/>
      <c r="B69" s="83"/>
      <c r="C69" s="82">
        <v>451</v>
      </c>
      <c r="D69" s="91"/>
      <c r="E69" s="22" t="s">
        <v>0</v>
      </c>
      <c r="F69" s="3">
        <f>F70</f>
        <v>0</v>
      </c>
      <c r="G69" s="3">
        <f>H69-F69</f>
        <v>0</v>
      </c>
    </row>
    <row r="70" spans="1:7" s="5" customFormat="1" ht="12.75" customHeight="1" hidden="1">
      <c r="A70" s="83"/>
      <c r="B70" s="83"/>
      <c r="C70" s="82"/>
      <c r="D70" s="86" t="s">
        <v>30</v>
      </c>
      <c r="E70" s="27" t="s">
        <v>0</v>
      </c>
      <c r="F70" s="7">
        <f>'posebni dio'!C88</f>
        <v>0</v>
      </c>
      <c r="G70" s="3">
        <f>H70-F70</f>
        <v>0</v>
      </c>
    </row>
    <row r="71" spans="1:4" s="5" customFormat="1" ht="12.75">
      <c r="A71" s="83"/>
      <c r="B71" s="83"/>
      <c r="C71" s="83"/>
      <c r="D71" s="83"/>
    </row>
    <row r="72" spans="1:4" s="5" customFormat="1" ht="12.75">
      <c r="A72" s="83"/>
      <c r="B72" s="83"/>
      <c r="C72" s="83"/>
      <c r="D72" s="83"/>
    </row>
    <row r="73" spans="1:4" s="5" customFormat="1" ht="12.75">
      <c r="A73" s="83"/>
      <c r="B73" s="83"/>
      <c r="C73" s="83"/>
      <c r="D73" s="83"/>
    </row>
    <row r="74" spans="1:4" s="5" customFormat="1" ht="12.75">
      <c r="A74" s="83"/>
      <c r="B74" s="83"/>
      <c r="C74" s="83"/>
      <c r="D74" s="83"/>
    </row>
    <row r="75" spans="1:4" s="5" customFormat="1" ht="12.75">
      <c r="A75" s="83"/>
      <c r="B75" s="83"/>
      <c r="C75" s="83"/>
      <c r="D75" s="83"/>
    </row>
    <row r="76" spans="1:4" s="5" customFormat="1" ht="12.75">
      <c r="A76" s="83"/>
      <c r="B76" s="83"/>
      <c r="C76" s="83"/>
      <c r="D76" s="83"/>
    </row>
    <row r="77" spans="1:4" s="5" customFormat="1" ht="12.75">
      <c r="A77" s="83"/>
      <c r="B77" s="83"/>
      <c r="C77" s="83"/>
      <c r="D77" s="83"/>
    </row>
    <row r="78" spans="1:4" s="5" customFormat="1" ht="12.75">
      <c r="A78" s="83"/>
      <c r="B78" s="83"/>
      <c r="C78" s="83"/>
      <c r="D78" s="83"/>
    </row>
    <row r="79" spans="1:4" s="5" customFormat="1" ht="12.75">
      <c r="A79" s="83"/>
      <c r="B79" s="83"/>
      <c r="C79" s="83"/>
      <c r="D79" s="83"/>
    </row>
    <row r="80" spans="1:4" s="5" customFormat="1" ht="12.75">
      <c r="A80" s="83"/>
      <c r="B80" s="83"/>
      <c r="C80" s="83"/>
      <c r="D80" s="83"/>
    </row>
    <row r="81" spans="1:4" s="5" customFormat="1" ht="12.75">
      <c r="A81" s="83"/>
      <c r="B81" s="83"/>
      <c r="C81" s="83"/>
      <c r="D81" s="83"/>
    </row>
    <row r="82" spans="1:4" s="5" customFormat="1" ht="12.75">
      <c r="A82" s="83"/>
      <c r="B82" s="83"/>
      <c r="C82" s="83"/>
      <c r="D82" s="83"/>
    </row>
    <row r="83" spans="1:4" s="5" customFormat="1" ht="12.75">
      <c r="A83" s="83"/>
      <c r="B83" s="83"/>
      <c r="C83" s="83"/>
      <c r="D83" s="83"/>
    </row>
    <row r="84" spans="1:4" s="5" customFormat="1" ht="12.75">
      <c r="A84" s="83"/>
      <c r="B84" s="83"/>
      <c r="C84" s="83"/>
      <c r="D84" s="83"/>
    </row>
    <row r="85" spans="1:4" s="5" customFormat="1" ht="12.75">
      <c r="A85" s="83"/>
      <c r="B85" s="83"/>
      <c r="C85" s="83"/>
      <c r="D85" s="83"/>
    </row>
    <row r="86" spans="1:4" s="5" customFormat="1" ht="12.75">
      <c r="A86" s="83"/>
      <c r="B86" s="83"/>
      <c r="C86" s="83"/>
      <c r="D86" s="83"/>
    </row>
    <row r="87" spans="1:4" s="5" customFormat="1" ht="12.75">
      <c r="A87" s="83"/>
      <c r="B87" s="83"/>
      <c r="C87" s="83"/>
      <c r="D87" s="83"/>
    </row>
    <row r="88" spans="1:4" s="5" customFormat="1" ht="12.75">
      <c r="A88" s="83"/>
      <c r="B88" s="83"/>
      <c r="C88" s="83"/>
      <c r="D88" s="83"/>
    </row>
    <row r="89" spans="1:4" s="5" customFormat="1" ht="12.75">
      <c r="A89" s="83"/>
      <c r="B89" s="83"/>
      <c r="C89" s="83"/>
      <c r="D89" s="83"/>
    </row>
    <row r="90" spans="1:4" s="5" customFormat="1" ht="12.75">
      <c r="A90" s="83"/>
      <c r="B90" s="83"/>
      <c r="C90" s="83"/>
      <c r="D90" s="83"/>
    </row>
    <row r="91" spans="1:4" s="5" customFormat="1" ht="12.75">
      <c r="A91" s="83"/>
      <c r="B91" s="83"/>
      <c r="C91" s="83"/>
      <c r="D91" s="83"/>
    </row>
    <row r="92" spans="1:4" s="5" customFormat="1" ht="12.75">
      <c r="A92" s="83"/>
      <c r="B92" s="83"/>
      <c r="C92" s="83"/>
      <c r="D92" s="83"/>
    </row>
    <row r="93" spans="1:4" s="5" customFormat="1" ht="12.75">
      <c r="A93" s="83"/>
      <c r="B93" s="83"/>
      <c r="C93" s="83"/>
      <c r="D93" s="83"/>
    </row>
    <row r="94" spans="1:4" s="5" customFormat="1" ht="12.75">
      <c r="A94" s="83"/>
      <c r="B94" s="83"/>
      <c r="C94" s="83"/>
      <c r="D94" s="83"/>
    </row>
    <row r="95" spans="1:4" s="5" customFormat="1" ht="12.75">
      <c r="A95" s="83"/>
      <c r="B95" s="83"/>
      <c r="C95" s="83"/>
      <c r="D95" s="83"/>
    </row>
    <row r="96" spans="1:4" s="5" customFormat="1" ht="12.75">
      <c r="A96" s="83"/>
      <c r="B96" s="83"/>
      <c r="C96" s="83"/>
      <c r="D96" s="83"/>
    </row>
    <row r="97" spans="1:4" s="5" customFormat="1" ht="12.75">
      <c r="A97" s="83"/>
      <c r="B97" s="83"/>
      <c r="C97" s="83"/>
      <c r="D97" s="83"/>
    </row>
    <row r="98" spans="1:4" s="5" customFormat="1" ht="12.75">
      <c r="A98" s="83"/>
      <c r="B98" s="83"/>
      <c r="C98" s="83"/>
      <c r="D98" s="83"/>
    </row>
    <row r="99" spans="1:4" s="5" customFormat="1" ht="12.75">
      <c r="A99" s="83"/>
      <c r="B99" s="83"/>
      <c r="C99" s="83"/>
      <c r="D99" s="83"/>
    </row>
    <row r="100" spans="1:4" s="5" customFormat="1" ht="12.75">
      <c r="A100" s="83"/>
      <c r="B100" s="83"/>
      <c r="C100" s="83"/>
      <c r="D100" s="83"/>
    </row>
    <row r="101" spans="1:4" s="5" customFormat="1" ht="12.75">
      <c r="A101" s="83"/>
      <c r="B101" s="83"/>
      <c r="C101" s="83"/>
      <c r="D101" s="83"/>
    </row>
    <row r="102" spans="1:4" s="5" customFormat="1" ht="12.75">
      <c r="A102" s="83"/>
      <c r="B102" s="83"/>
      <c r="C102" s="83"/>
      <c r="D102" s="83"/>
    </row>
    <row r="103" spans="1:4" s="5" customFormat="1" ht="12.75">
      <c r="A103" s="83"/>
      <c r="B103" s="83"/>
      <c r="C103" s="83"/>
      <c r="D103" s="83"/>
    </row>
    <row r="104" spans="1:4" s="5" customFormat="1" ht="12.75">
      <c r="A104" s="83"/>
      <c r="B104" s="83"/>
      <c r="C104" s="83"/>
      <c r="D104" s="83"/>
    </row>
    <row r="105" spans="1:4" s="5" customFormat="1" ht="12.75">
      <c r="A105" s="83"/>
      <c r="B105" s="83"/>
      <c r="C105" s="83"/>
      <c r="D105" s="83"/>
    </row>
    <row r="106" spans="1:4" s="5" customFormat="1" ht="12.75">
      <c r="A106" s="83"/>
      <c r="B106" s="83"/>
      <c r="C106" s="83"/>
      <c r="D106" s="83"/>
    </row>
    <row r="107" spans="1:4" s="5" customFormat="1" ht="12.75">
      <c r="A107" s="83"/>
      <c r="B107" s="83"/>
      <c r="C107" s="83"/>
      <c r="D107" s="83"/>
    </row>
    <row r="108" spans="1:4" s="5" customFormat="1" ht="12.75">
      <c r="A108" s="83"/>
      <c r="B108" s="83"/>
      <c r="C108" s="83"/>
      <c r="D108" s="83"/>
    </row>
    <row r="109" spans="1:4" s="5" customFormat="1" ht="12.75">
      <c r="A109" s="83"/>
      <c r="B109" s="83"/>
      <c r="C109" s="83"/>
      <c r="D109" s="83"/>
    </row>
    <row r="110" spans="1:4" s="5" customFormat="1" ht="12.75">
      <c r="A110" s="83"/>
      <c r="B110" s="83"/>
      <c r="C110" s="83"/>
      <c r="D110" s="83"/>
    </row>
    <row r="111" spans="1:4" s="5" customFormat="1" ht="12.75">
      <c r="A111" s="83"/>
      <c r="B111" s="83"/>
      <c r="C111" s="83"/>
      <c r="D111" s="83"/>
    </row>
    <row r="112" spans="1:4" s="5" customFormat="1" ht="12.75">
      <c r="A112" s="83"/>
      <c r="B112" s="83"/>
      <c r="C112" s="83"/>
      <c r="D112" s="83"/>
    </row>
    <row r="113" spans="1:4" s="5" customFormat="1" ht="12.75">
      <c r="A113" s="83"/>
      <c r="B113" s="83"/>
      <c r="C113" s="83"/>
      <c r="D113" s="83"/>
    </row>
    <row r="114" spans="1:4" s="5" customFormat="1" ht="12.75">
      <c r="A114" s="83"/>
      <c r="B114" s="83"/>
      <c r="C114" s="83"/>
      <c r="D114" s="83"/>
    </row>
    <row r="115" spans="1:4" s="5" customFormat="1" ht="12.75">
      <c r="A115" s="83"/>
      <c r="B115" s="83"/>
      <c r="C115" s="83"/>
      <c r="D115" s="83"/>
    </row>
    <row r="116" spans="1:4" s="5" customFormat="1" ht="12.75">
      <c r="A116" s="83"/>
      <c r="B116" s="83"/>
      <c r="C116" s="83"/>
      <c r="D116" s="83"/>
    </row>
    <row r="117" spans="1:4" s="5" customFormat="1" ht="12.75">
      <c r="A117" s="83"/>
      <c r="B117" s="83"/>
      <c r="C117" s="83"/>
      <c r="D117" s="83"/>
    </row>
    <row r="118" spans="1:4" s="5" customFormat="1" ht="12.75">
      <c r="A118" s="83"/>
      <c r="B118" s="83"/>
      <c r="C118" s="83"/>
      <c r="D118" s="83"/>
    </row>
    <row r="119" spans="1:4" s="5" customFormat="1" ht="12.75">
      <c r="A119" s="83"/>
      <c r="B119" s="83"/>
      <c r="C119" s="83"/>
      <c r="D119" s="83"/>
    </row>
    <row r="120" spans="1:4" s="5" customFormat="1" ht="12.75">
      <c r="A120" s="83"/>
      <c r="B120" s="83"/>
      <c r="C120" s="83"/>
      <c r="D120" s="83"/>
    </row>
    <row r="121" spans="1:4" s="5" customFormat="1" ht="12.75">
      <c r="A121" s="83"/>
      <c r="B121" s="83"/>
      <c r="C121" s="83"/>
      <c r="D121" s="83"/>
    </row>
    <row r="122" spans="1:4" s="5" customFormat="1" ht="12.75">
      <c r="A122" s="83"/>
      <c r="B122" s="83"/>
      <c r="C122" s="83"/>
      <c r="D122" s="83"/>
    </row>
    <row r="123" spans="1:4" s="5" customFormat="1" ht="12.75">
      <c r="A123" s="83"/>
      <c r="B123" s="83"/>
      <c r="C123" s="83"/>
      <c r="D123" s="83"/>
    </row>
    <row r="124" spans="1:4" s="5" customFormat="1" ht="12.75">
      <c r="A124" s="83"/>
      <c r="B124" s="83"/>
      <c r="C124" s="83"/>
      <c r="D124" s="83"/>
    </row>
    <row r="125" spans="1:4" s="5" customFormat="1" ht="12.75">
      <c r="A125" s="83"/>
      <c r="B125" s="83"/>
      <c r="C125" s="83"/>
      <c r="D125" s="83"/>
    </row>
    <row r="126" spans="1:4" s="5" customFormat="1" ht="12.75">
      <c r="A126" s="83"/>
      <c r="B126" s="83"/>
      <c r="C126" s="83"/>
      <c r="D126" s="83"/>
    </row>
    <row r="127" spans="1:4" s="5" customFormat="1" ht="12.75">
      <c r="A127" s="83"/>
      <c r="B127" s="83"/>
      <c r="C127" s="83"/>
      <c r="D127" s="83"/>
    </row>
    <row r="128" spans="1:4" s="5" customFormat="1" ht="12.75">
      <c r="A128" s="83"/>
      <c r="B128" s="83"/>
      <c r="C128" s="83"/>
      <c r="D128" s="83"/>
    </row>
    <row r="129" spans="1:4" s="5" customFormat="1" ht="12.75">
      <c r="A129" s="83"/>
      <c r="B129" s="83"/>
      <c r="C129" s="83"/>
      <c r="D129" s="83"/>
    </row>
    <row r="130" spans="1:4" s="5" customFormat="1" ht="12.75">
      <c r="A130" s="83"/>
      <c r="B130" s="83"/>
      <c r="C130" s="83"/>
      <c r="D130" s="83"/>
    </row>
    <row r="131" spans="1:4" s="5" customFormat="1" ht="12.75">
      <c r="A131" s="83"/>
      <c r="B131" s="83"/>
      <c r="C131" s="83"/>
      <c r="D131" s="83"/>
    </row>
    <row r="132" spans="1:4" s="5" customFormat="1" ht="12.75">
      <c r="A132" s="83"/>
      <c r="B132" s="83"/>
      <c r="C132" s="83"/>
      <c r="D132" s="83"/>
    </row>
    <row r="133" spans="1:4" s="5" customFormat="1" ht="12.75">
      <c r="A133" s="83"/>
      <c r="B133" s="83"/>
      <c r="C133" s="83"/>
      <c r="D133" s="83"/>
    </row>
    <row r="134" spans="1:4" s="5" customFormat="1" ht="12.75">
      <c r="A134" s="83"/>
      <c r="B134" s="83"/>
      <c r="C134" s="83"/>
      <c r="D134" s="83"/>
    </row>
    <row r="135" spans="1:4" s="5" customFormat="1" ht="12.75">
      <c r="A135" s="83"/>
      <c r="B135" s="83"/>
      <c r="C135" s="83"/>
      <c r="D135" s="83"/>
    </row>
    <row r="136" spans="1:4" s="5" customFormat="1" ht="12.75">
      <c r="A136" s="83"/>
      <c r="B136" s="83"/>
      <c r="C136" s="83"/>
      <c r="D136" s="83"/>
    </row>
    <row r="137" spans="1:4" s="5" customFormat="1" ht="12.75">
      <c r="A137" s="83"/>
      <c r="B137" s="83"/>
      <c r="C137" s="83"/>
      <c r="D137" s="83"/>
    </row>
    <row r="138" spans="1:4" s="5" customFormat="1" ht="12.75">
      <c r="A138" s="83"/>
      <c r="B138" s="83"/>
      <c r="C138" s="83"/>
      <c r="D138" s="83"/>
    </row>
    <row r="139" spans="1:4" s="5" customFormat="1" ht="12.75">
      <c r="A139" s="83"/>
      <c r="B139" s="83"/>
      <c r="C139" s="83"/>
      <c r="D139" s="83"/>
    </row>
    <row r="140" spans="1:4" s="5" customFormat="1" ht="12.75">
      <c r="A140" s="83"/>
      <c r="B140" s="83"/>
      <c r="C140" s="83"/>
      <c r="D140" s="83"/>
    </row>
    <row r="141" spans="1:4" s="5" customFormat="1" ht="12.75">
      <c r="A141" s="83"/>
      <c r="B141" s="83"/>
      <c r="C141" s="83"/>
      <c r="D141" s="83"/>
    </row>
    <row r="142" spans="1:4" s="5" customFormat="1" ht="12.75">
      <c r="A142" s="83"/>
      <c r="B142" s="83"/>
      <c r="C142" s="83"/>
      <c r="D142" s="83"/>
    </row>
    <row r="143" spans="1:4" s="5" customFormat="1" ht="12.75">
      <c r="A143" s="83"/>
      <c r="B143" s="83"/>
      <c r="C143" s="83"/>
      <c r="D143" s="83"/>
    </row>
    <row r="144" spans="1:4" s="5" customFormat="1" ht="12.75">
      <c r="A144" s="83"/>
      <c r="B144" s="83"/>
      <c r="C144" s="83"/>
      <c r="D144" s="83"/>
    </row>
    <row r="145" spans="1:4" s="5" customFormat="1" ht="12.75">
      <c r="A145" s="83"/>
      <c r="B145" s="83"/>
      <c r="C145" s="83"/>
      <c r="D145" s="83"/>
    </row>
    <row r="146" spans="1:4" s="5" customFormat="1" ht="12.75">
      <c r="A146" s="83"/>
      <c r="B146" s="83"/>
      <c r="C146" s="83"/>
      <c r="D146" s="83"/>
    </row>
    <row r="147" spans="1:4" s="5" customFormat="1" ht="12.75">
      <c r="A147" s="83"/>
      <c r="B147" s="83"/>
      <c r="C147" s="83"/>
      <c r="D147" s="83"/>
    </row>
    <row r="148" spans="1:4" s="5" customFormat="1" ht="12.75">
      <c r="A148" s="83"/>
      <c r="B148" s="83"/>
      <c r="C148" s="83"/>
      <c r="D148" s="83"/>
    </row>
    <row r="149" spans="1:4" s="5" customFormat="1" ht="12.75">
      <c r="A149" s="83"/>
      <c r="B149" s="83"/>
      <c r="C149" s="83"/>
      <c r="D149" s="83"/>
    </row>
    <row r="150" spans="1:4" s="5" customFormat="1" ht="12.75">
      <c r="A150" s="83"/>
      <c r="B150" s="83"/>
      <c r="C150" s="83"/>
      <c r="D150" s="83"/>
    </row>
  </sheetData>
  <mergeCells count="1">
    <mergeCell ref="A1:H1"/>
  </mergeCells>
  <printOptions horizontalCentered="1"/>
  <pageMargins left="0.2362204724409449" right="0.2362204724409449" top="0.4330708661417323" bottom="0.6299212598425197" header="0.5118110236220472" footer="0.5118110236220472"/>
  <pageSetup firstPageNumber="3" useFirstPageNumber="1" fitToHeight="2" horizontalDpi="300" verticalDpi="300" orientation="portrait" paperSize="9" scale="90" r:id="rId1"/>
  <headerFooter alignWithMargins="0">
    <oddFooter>&amp;R&amp;P</oddFooter>
  </headerFooter>
  <ignoredErrors>
    <ignoredError sqref="D17 D21 D60:D61 D70" numberStoredAsText="1"/>
    <ignoredError sqref="F6 F51 F6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7"/>
  <sheetViews>
    <sheetView workbookViewId="0" topLeftCell="A1">
      <selection activeCell="E19" sqref="E19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5.28125" style="36" customWidth="1"/>
    <col min="5" max="5" width="49.00390625" style="0" customWidth="1"/>
    <col min="6" max="8" width="12.140625" style="0" customWidth="1"/>
    <col min="9" max="16384" width="11.421875" style="0" customWidth="1"/>
  </cols>
  <sheetData>
    <row r="1" spans="1:8" s="44" customFormat="1" ht="37.5" customHeight="1">
      <c r="A1" s="177" t="s">
        <v>47</v>
      </c>
      <c r="B1" s="177"/>
      <c r="C1" s="177"/>
      <c r="D1" s="177"/>
      <c r="E1" s="177"/>
      <c r="F1" s="177"/>
      <c r="G1" s="177"/>
      <c r="H1" s="177"/>
    </row>
    <row r="2" spans="1:8" s="5" customFormat="1" ht="28.5" customHeight="1">
      <c r="A2" s="26" t="s">
        <v>5</v>
      </c>
      <c r="B2" s="26" t="s">
        <v>4</v>
      </c>
      <c r="C2" s="26" t="s">
        <v>3</v>
      </c>
      <c r="D2" s="30" t="s">
        <v>6</v>
      </c>
      <c r="E2" s="72"/>
      <c r="F2" s="55" t="s">
        <v>141</v>
      </c>
      <c r="G2" s="55" t="s">
        <v>137</v>
      </c>
      <c r="H2" s="55" t="s">
        <v>140</v>
      </c>
    </row>
    <row r="3" spans="1:6" s="5" customFormat="1" ht="26.25" customHeight="1">
      <c r="A3" s="4"/>
      <c r="B3" s="4"/>
      <c r="C3" s="82"/>
      <c r="D3" s="82"/>
      <c r="E3" s="43" t="s">
        <v>118</v>
      </c>
      <c r="F3" s="3"/>
    </row>
    <row r="4" spans="1:8" s="5" customFormat="1" ht="16.5" customHeight="1">
      <c r="A4" s="4">
        <v>8</v>
      </c>
      <c r="B4" s="4"/>
      <c r="C4" s="82"/>
      <c r="D4" s="82"/>
      <c r="E4" s="4" t="s">
        <v>31</v>
      </c>
      <c r="F4" s="3">
        <f>F5</f>
        <v>0</v>
      </c>
      <c r="G4" s="3">
        <f>H4-F4</f>
        <v>121500000</v>
      </c>
      <c r="H4" s="3">
        <f>H5</f>
        <v>121500000</v>
      </c>
    </row>
    <row r="5" spans="1:8" s="5" customFormat="1" ht="16.5" customHeight="1">
      <c r="A5" s="4"/>
      <c r="B5" s="4">
        <v>83</v>
      </c>
      <c r="C5" s="82"/>
      <c r="D5" s="82"/>
      <c r="E5" s="4" t="s">
        <v>138</v>
      </c>
      <c r="F5" s="3">
        <f>F6</f>
        <v>0</v>
      </c>
      <c r="G5" s="3">
        <f aca="true" t="shared" si="0" ref="G5:G12">H5-F5</f>
        <v>121500000</v>
      </c>
      <c r="H5" s="3">
        <f>H6</f>
        <v>121500000</v>
      </c>
    </row>
    <row r="6" spans="1:8" s="5" customFormat="1" ht="27.75" customHeight="1">
      <c r="A6" s="4"/>
      <c r="B6" s="4"/>
      <c r="C6" s="82">
        <v>832</v>
      </c>
      <c r="D6" s="82"/>
      <c r="E6" s="114" t="s">
        <v>76</v>
      </c>
      <c r="F6" s="3">
        <f>F7</f>
        <v>0</v>
      </c>
      <c r="G6" s="3">
        <f t="shared" si="0"/>
        <v>121500000</v>
      </c>
      <c r="H6" s="3">
        <f>H7</f>
        <v>121500000</v>
      </c>
    </row>
    <row r="7" spans="1:8" s="5" customFormat="1" ht="13.5" customHeight="1">
      <c r="A7" s="4"/>
      <c r="B7" s="4"/>
      <c r="C7" s="82"/>
      <c r="D7" s="83">
        <v>8321</v>
      </c>
      <c r="E7" s="5" t="s">
        <v>33</v>
      </c>
      <c r="F7" s="7">
        <v>0</v>
      </c>
      <c r="G7" s="71">
        <f t="shared" si="0"/>
        <v>121500000</v>
      </c>
      <c r="H7" s="7">
        <v>121500000</v>
      </c>
    </row>
    <row r="8" spans="1:7" s="5" customFormat="1" ht="27" customHeight="1">
      <c r="A8" s="4"/>
      <c r="B8" s="4"/>
      <c r="C8" s="82"/>
      <c r="D8" s="82"/>
      <c r="E8" s="43" t="s">
        <v>110</v>
      </c>
      <c r="F8" s="3"/>
      <c r="G8" s="3"/>
    </row>
    <row r="9" spans="1:8" s="5" customFormat="1" ht="16.5" customHeight="1">
      <c r="A9" s="4">
        <v>8</v>
      </c>
      <c r="B9" s="4"/>
      <c r="C9" s="82"/>
      <c r="D9" s="82"/>
      <c r="E9" s="4" t="s">
        <v>31</v>
      </c>
      <c r="F9" s="3">
        <f>F10</f>
        <v>385074000</v>
      </c>
      <c r="G9" s="3">
        <f t="shared" si="0"/>
        <v>-121500000</v>
      </c>
      <c r="H9" s="3">
        <f>H10</f>
        <v>263574000</v>
      </c>
    </row>
    <row r="10" spans="1:8" s="5" customFormat="1" ht="16.5" customHeight="1">
      <c r="A10" s="4"/>
      <c r="B10" s="4">
        <v>83</v>
      </c>
      <c r="C10" s="82"/>
      <c r="D10" s="82"/>
      <c r="E10" s="4" t="s">
        <v>32</v>
      </c>
      <c r="F10" s="3">
        <f>F11</f>
        <v>385074000</v>
      </c>
      <c r="G10" s="3">
        <f t="shared" si="0"/>
        <v>-121500000</v>
      </c>
      <c r="H10" s="3">
        <f>H11</f>
        <v>263574000</v>
      </c>
    </row>
    <row r="11" spans="1:8" s="5" customFormat="1" ht="25.5" customHeight="1">
      <c r="A11" s="4"/>
      <c r="B11" s="4"/>
      <c r="C11" s="82">
        <v>832</v>
      </c>
      <c r="D11" s="82"/>
      <c r="E11" s="114" t="s">
        <v>76</v>
      </c>
      <c r="F11" s="3">
        <f>F12</f>
        <v>385074000</v>
      </c>
      <c r="G11" s="3">
        <f t="shared" si="0"/>
        <v>-121500000</v>
      </c>
      <c r="H11" s="3">
        <f>H12</f>
        <v>263574000</v>
      </c>
    </row>
    <row r="12" spans="1:8" s="5" customFormat="1" ht="13.5" customHeight="1">
      <c r="A12" s="4"/>
      <c r="B12" s="4"/>
      <c r="C12" s="82"/>
      <c r="D12" s="83">
        <v>8321</v>
      </c>
      <c r="E12" s="5" t="s">
        <v>33</v>
      </c>
      <c r="F12" s="7">
        <v>385074000</v>
      </c>
      <c r="G12" s="71">
        <f t="shared" si="0"/>
        <v>-121500000</v>
      </c>
      <c r="H12" s="7">
        <v>263574000</v>
      </c>
    </row>
    <row r="13" spans="3:4" s="5" customFormat="1" ht="12.75">
      <c r="C13" s="83"/>
      <c r="D13" s="83"/>
    </row>
    <row r="14" s="5" customFormat="1" ht="12.75">
      <c r="D14" s="35"/>
    </row>
    <row r="15" s="5" customFormat="1" ht="12.75">
      <c r="D15" s="35"/>
    </row>
    <row r="16" s="5" customFormat="1" ht="12.75">
      <c r="D16" s="35"/>
    </row>
    <row r="17" s="5" customFormat="1" ht="12.75">
      <c r="D17" s="35"/>
    </row>
    <row r="18" s="5" customFormat="1" ht="12.75">
      <c r="D18" s="35"/>
    </row>
    <row r="19" s="5" customFormat="1" ht="12.75">
      <c r="D19" s="35"/>
    </row>
    <row r="20" s="5" customFormat="1" ht="12.75">
      <c r="D20" s="35"/>
    </row>
    <row r="21" s="5" customFormat="1" ht="12.75">
      <c r="D21" s="35"/>
    </row>
    <row r="22" s="5" customFormat="1" ht="12.75">
      <c r="D22" s="35"/>
    </row>
    <row r="23" s="5" customFormat="1" ht="12.75">
      <c r="D23" s="35"/>
    </row>
    <row r="24" s="5" customFormat="1" ht="12.75">
      <c r="D24" s="35"/>
    </row>
    <row r="25" s="5" customFormat="1" ht="12.75">
      <c r="D25" s="35"/>
    </row>
    <row r="26" s="5" customFormat="1" ht="12.75">
      <c r="D26" s="35"/>
    </row>
    <row r="27" s="5" customFormat="1" ht="12.75">
      <c r="D27" s="35"/>
    </row>
    <row r="28" s="5" customFormat="1" ht="12.75">
      <c r="D28" s="35"/>
    </row>
    <row r="29" s="5" customFormat="1" ht="12.75">
      <c r="D29" s="35"/>
    </row>
    <row r="30" s="5" customFormat="1" ht="12.75">
      <c r="D30" s="35"/>
    </row>
    <row r="31" s="5" customFormat="1" ht="12.75">
      <c r="D31" s="35"/>
    </row>
    <row r="32" s="5" customFormat="1" ht="12.75">
      <c r="D32" s="35"/>
    </row>
    <row r="33" s="5" customFormat="1" ht="12.75">
      <c r="D33" s="35"/>
    </row>
    <row r="34" s="5" customFormat="1" ht="12.75">
      <c r="D34" s="35"/>
    </row>
    <row r="35" s="5" customFormat="1" ht="12.75">
      <c r="D35" s="35"/>
    </row>
    <row r="36" s="5" customFormat="1" ht="12.75">
      <c r="D36" s="35"/>
    </row>
    <row r="37" s="5" customFormat="1" ht="12.75">
      <c r="D37" s="35"/>
    </row>
    <row r="38" s="5" customFormat="1" ht="12.75">
      <c r="D38" s="35"/>
    </row>
    <row r="39" s="5" customFormat="1" ht="12.75">
      <c r="D39" s="35"/>
    </row>
    <row r="40" s="5" customFormat="1" ht="12.75">
      <c r="D40" s="35"/>
    </row>
    <row r="41" s="5" customFormat="1" ht="12.75">
      <c r="D41" s="35"/>
    </row>
    <row r="42" s="5" customFormat="1" ht="12.75">
      <c r="D42" s="35"/>
    </row>
    <row r="43" s="5" customFormat="1" ht="12.75">
      <c r="D43" s="35"/>
    </row>
    <row r="44" s="5" customFormat="1" ht="12.75">
      <c r="D44" s="35"/>
    </row>
    <row r="45" s="5" customFormat="1" ht="12.75">
      <c r="D45" s="35"/>
    </row>
    <row r="46" s="5" customFormat="1" ht="12.75">
      <c r="D46" s="35"/>
    </row>
    <row r="47" s="5" customFormat="1" ht="12.75">
      <c r="D47" s="35"/>
    </row>
    <row r="48" s="5" customFormat="1" ht="12.75">
      <c r="D48" s="35"/>
    </row>
    <row r="49" s="5" customFormat="1" ht="12.75">
      <c r="D49" s="35"/>
    </row>
    <row r="50" s="5" customFormat="1" ht="12.75">
      <c r="D50" s="35"/>
    </row>
    <row r="51" s="5" customFormat="1" ht="12.75">
      <c r="D51" s="35"/>
    </row>
    <row r="52" s="5" customFormat="1" ht="12.75">
      <c r="D52" s="35"/>
    </row>
    <row r="53" s="5" customFormat="1" ht="12.75">
      <c r="D53" s="35"/>
    </row>
    <row r="54" s="5" customFormat="1" ht="12.75">
      <c r="D54" s="35"/>
    </row>
    <row r="55" s="5" customFormat="1" ht="12.75">
      <c r="D55" s="35"/>
    </row>
    <row r="56" s="5" customFormat="1" ht="12.75">
      <c r="D56" s="35"/>
    </row>
    <row r="57" s="5" customFormat="1" ht="12.75">
      <c r="D57" s="35"/>
    </row>
    <row r="58" s="5" customFormat="1" ht="12.75">
      <c r="D58" s="35"/>
    </row>
    <row r="59" s="5" customFormat="1" ht="12.75">
      <c r="D59" s="35"/>
    </row>
    <row r="60" s="5" customFormat="1" ht="12.75">
      <c r="D60" s="35"/>
    </row>
    <row r="61" s="5" customFormat="1" ht="12.75">
      <c r="D61" s="35"/>
    </row>
    <row r="62" s="5" customFormat="1" ht="12.75">
      <c r="D62" s="35"/>
    </row>
    <row r="63" s="5" customFormat="1" ht="12.75">
      <c r="D63" s="35"/>
    </row>
    <row r="64" s="5" customFormat="1" ht="12.75">
      <c r="D64" s="35"/>
    </row>
    <row r="65" s="5" customFormat="1" ht="12.75">
      <c r="D65" s="35"/>
    </row>
    <row r="66" s="5" customFormat="1" ht="12.75">
      <c r="D66" s="35"/>
    </row>
    <row r="67" s="5" customFormat="1" ht="12.75">
      <c r="D67" s="35"/>
    </row>
    <row r="68" s="5" customFormat="1" ht="12.75">
      <c r="D68" s="35"/>
    </row>
    <row r="69" s="5" customFormat="1" ht="12.75">
      <c r="D69" s="35"/>
    </row>
    <row r="70" s="5" customFormat="1" ht="12.75">
      <c r="D70" s="35"/>
    </row>
    <row r="71" s="5" customFormat="1" ht="12.75">
      <c r="D71" s="35"/>
    </row>
    <row r="72" s="5" customFormat="1" ht="12.75">
      <c r="D72" s="35"/>
    </row>
    <row r="73" s="5" customFormat="1" ht="12.75">
      <c r="D73" s="35"/>
    </row>
    <row r="74" s="5" customFormat="1" ht="12.75">
      <c r="D74" s="35"/>
    </row>
    <row r="75" s="5" customFormat="1" ht="12.75">
      <c r="D75" s="35"/>
    </row>
    <row r="76" s="5" customFormat="1" ht="12.75">
      <c r="D76" s="35"/>
    </row>
    <row r="77" s="5" customFormat="1" ht="12.75">
      <c r="D77" s="35"/>
    </row>
    <row r="78" s="5" customFormat="1" ht="12.75">
      <c r="D78" s="35"/>
    </row>
    <row r="79" s="5" customFormat="1" ht="12.75">
      <c r="D79" s="35"/>
    </row>
    <row r="80" s="5" customFormat="1" ht="12.75">
      <c r="D80" s="35"/>
    </row>
    <row r="81" s="5" customFormat="1" ht="12.75">
      <c r="D81" s="35"/>
    </row>
    <row r="82" s="5" customFormat="1" ht="12.75">
      <c r="D82" s="35"/>
    </row>
    <row r="83" s="5" customFormat="1" ht="12.75">
      <c r="D83" s="35"/>
    </row>
    <row r="84" s="5" customFormat="1" ht="12.75">
      <c r="D84" s="35"/>
    </row>
    <row r="85" s="5" customFormat="1" ht="12.75">
      <c r="D85" s="35"/>
    </row>
    <row r="86" s="5" customFormat="1" ht="12.75">
      <c r="D86" s="35"/>
    </row>
    <row r="87" s="5" customFormat="1" ht="12.75">
      <c r="D87" s="35"/>
    </row>
    <row r="88" s="5" customFormat="1" ht="12.75">
      <c r="D88" s="35"/>
    </row>
    <row r="89" s="5" customFormat="1" ht="12.75">
      <c r="D89" s="35"/>
    </row>
    <row r="90" s="5" customFormat="1" ht="12.75">
      <c r="D90" s="35"/>
    </row>
    <row r="91" s="5" customFormat="1" ht="12.75">
      <c r="D91" s="35"/>
    </row>
    <row r="92" s="5" customFormat="1" ht="12.75">
      <c r="D92" s="35"/>
    </row>
    <row r="93" s="5" customFormat="1" ht="12.75">
      <c r="D93" s="35"/>
    </row>
    <row r="94" s="5" customFormat="1" ht="12.75">
      <c r="D94" s="35"/>
    </row>
    <row r="95" s="5" customFormat="1" ht="12.75">
      <c r="D95" s="35"/>
    </row>
    <row r="96" s="5" customFormat="1" ht="12.75">
      <c r="D96" s="35"/>
    </row>
    <row r="97" s="5" customFormat="1" ht="12.75">
      <c r="D97" s="35"/>
    </row>
    <row r="98" s="5" customFormat="1" ht="12.75">
      <c r="D98" s="35"/>
    </row>
    <row r="99" s="5" customFormat="1" ht="12.75">
      <c r="D99" s="35"/>
    </row>
    <row r="100" s="5" customFormat="1" ht="12.75">
      <c r="D100" s="35"/>
    </row>
    <row r="101" s="5" customFormat="1" ht="12.75">
      <c r="D101" s="35"/>
    </row>
    <row r="102" s="5" customFormat="1" ht="12.75">
      <c r="D102" s="35"/>
    </row>
    <row r="103" s="5" customFormat="1" ht="12.75">
      <c r="D103" s="35"/>
    </row>
    <row r="104" s="5" customFormat="1" ht="12.75">
      <c r="D104" s="35"/>
    </row>
    <row r="105" s="5" customFormat="1" ht="12.75">
      <c r="D105" s="35"/>
    </row>
    <row r="106" s="5" customFormat="1" ht="12.75">
      <c r="D106" s="35"/>
    </row>
    <row r="107" s="5" customFormat="1" ht="12.75">
      <c r="D107" s="35"/>
    </row>
    <row r="108" s="5" customFormat="1" ht="12.75">
      <c r="D108" s="35"/>
    </row>
    <row r="109" s="5" customFormat="1" ht="12.75">
      <c r="D109" s="35"/>
    </row>
    <row r="110" s="5" customFormat="1" ht="12.75">
      <c r="D110" s="35"/>
    </row>
    <row r="111" s="5" customFormat="1" ht="12.75">
      <c r="D111" s="35"/>
    </row>
    <row r="112" s="5" customFormat="1" ht="12.75">
      <c r="D112" s="35"/>
    </row>
    <row r="113" s="5" customFormat="1" ht="12.75">
      <c r="D113" s="35"/>
    </row>
    <row r="114" s="5" customFormat="1" ht="12.75">
      <c r="D114" s="35"/>
    </row>
    <row r="115" s="5" customFormat="1" ht="12.75">
      <c r="D115" s="35"/>
    </row>
    <row r="116" s="5" customFormat="1" ht="12.75">
      <c r="D116" s="35"/>
    </row>
    <row r="117" s="5" customFormat="1" ht="12.75">
      <c r="D117" s="35"/>
    </row>
    <row r="118" s="5" customFormat="1" ht="12.75">
      <c r="D118" s="35"/>
    </row>
    <row r="119" s="5" customFormat="1" ht="12.75">
      <c r="D119" s="35"/>
    </row>
    <row r="120" s="5" customFormat="1" ht="12.75">
      <c r="D120" s="35"/>
    </row>
    <row r="121" s="5" customFormat="1" ht="12.75">
      <c r="D121" s="35"/>
    </row>
    <row r="122" s="5" customFormat="1" ht="12.75">
      <c r="D122" s="35"/>
    </row>
    <row r="123" s="5" customFormat="1" ht="12.75">
      <c r="D123" s="35"/>
    </row>
    <row r="124" s="5" customFormat="1" ht="12.75">
      <c r="D124" s="35"/>
    </row>
    <row r="125" s="5" customFormat="1" ht="12.75">
      <c r="D125" s="35"/>
    </row>
    <row r="126" s="5" customFormat="1" ht="12.75">
      <c r="D126" s="35"/>
    </row>
    <row r="127" s="5" customFormat="1" ht="12.75">
      <c r="D127" s="35"/>
    </row>
    <row r="128" s="5" customFormat="1" ht="12.75">
      <c r="D128" s="35"/>
    </row>
    <row r="129" s="5" customFormat="1" ht="12.75">
      <c r="D129" s="35"/>
    </row>
    <row r="130" s="5" customFormat="1" ht="12.75">
      <c r="D130" s="35"/>
    </row>
    <row r="131" s="5" customFormat="1" ht="12.75">
      <c r="D131" s="35"/>
    </row>
    <row r="132" s="5" customFormat="1" ht="12.75">
      <c r="D132" s="35"/>
    </row>
    <row r="133" s="5" customFormat="1" ht="12.75">
      <c r="D133" s="35"/>
    </row>
    <row r="134" s="5" customFormat="1" ht="12.75">
      <c r="D134" s="35"/>
    </row>
    <row r="135" s="5" customFormat="1" ht="12.75">
      <c r="D135" s="35"/>
    </row>
    <row r="136" s="5" customFormat="1" ht="12.75">
      <c r="D136" s="35"/>
    </row>
    <row r="137" s="5" customFormat="1" ht="12.75">
      <c r="D137" s="35"/>
    </row>
    <row r="138" s="5" customFormat="1" ht="12.75">
      <c r="D138" s="35"/>
    </row>
    <row r="139" s="5" customFormat="1" ht="12.75">
      <c r="D139" s="35"/>
    </row>
    <row r="140" s="5" customFormat="1" ht="12.75">
      <c r="D140" s="35"/>
    </row>
    <row r="141" s="5" customFormat="1" ht="12.75">
      <c r="D141" s="35"/>
    </row>
    <row r="142" s="5" customFormat="1" ht="12.75">
      <c r="D142" s="35"/>
    </row>
    <row r="143" s="5" customFormat="1" ht="12.75">
      <c r="D143" s="35"/>
    </row>
    <row r="144" s="5" customFormat="1" ht="12.75">
      <c r="D144" s="35"/>
    </row>
    <row r="145" s="5" customFormat="1" ht="12.75">
      <c r="D145" s="35"/>
    </row>
    <row r="146" s="5" customFormat="1" ht="12.75">
      <c r="D146" s="35"/>
    </row>
    <row r="147" s="5" customFormat="1" ht="12.75">
      <c r="D147" s="35"/>
    </row>
    <row r="148" s="5" customFormat="1" ht="12.75">
      <c r="D148" s="35"/>
    </row>
    <row r="149" s="5" customFormat="1" ht="12.75">
      <c r="D149" s="35"/>
    </row>
    <row r="150" s="5" customFormat="1" ht="12.75">
      <c r="D150" s="35"/>
    </row>
    <row r="151" s="5" customFormat="1" ht="12.75">
      <c r="D151" s="35"/>
    </row>
    <row r="152" s="5" customFormat="1" ht="12.75">
      <c r="D152" s="35"/>
    </row>
    <row r="153" s="5" customFormat="1" ht="12.75">
      <c r="D153" s="35"/>
    </row>
    <row r="154" s="5" customFormat="1" ht="12.75">
      <c r="D154" s="35"/>
    </row>
    <row r="155" s="5" customFormat="1" ht="12.75">
      <c r="D155" s="35"/>
    </row>
    <row r="156" s="5" customFormat="1" ht="12.75">
      <c r="D156" s="35"/>
    </row>
    <row r="157" s="5" customFormat="1" ht="12.75">
      <c r="D157" s="35"/>
    </row>
    <row r="158" s="5" customFormat="1" ht="12.75">
      <c r="D158" s="35"/>
    </row>
    <row r="159" s="5" customFormat="1" ht="12.75">
      <c r="D159" s="35"/>
    </row>
    <row r="160" s="5" customFormat="1" ht="12.75">
      <c r="D160" s="35"/>
    </row>
    <row r="161" s="5" customFormat="1" ht="12.75">
      <c r="D161" s="35"/>
    </row>
    <row r="162" s="5" customFormat="1" ht="12.75">
      <c r="D162" s="35"/>
    </row>
    <row r="163" s="5" customFormat="1" ht="12.75">
      <c r="D163" s="35"/>
    </row>
    <row r="164" s="5" customFormat="1" ht="12.75">
      <c r="D164" s="35"/>
    </row>
    <row r="165" s="5" customFormat="1" ht="12.75">
      <c r="D165" s="35"/>
    </row>
    <row r="166" s="5" customFormat="1" ht="12.75">
      <c r="D166" s="35"/>
    </row>
    <row r="167" s="5" customFormat="1" ht="12.75">
      <c r="D167" s="35"/>
    </row>
    <row r="168" s="5" customFormat="1" ht="12.75">
      <c r="D168" s="35"/>
    </row>
    <row r="169" s="5" customFormat="1" ht="12.75">
      <c r="D169" s="35"/>
    </row>
    <row r="170" s="5" customFormat="1" ht="12.75">
      <c r="D170" s="35"/>
    </row>
    <row r="171" s="5" customFormat="1" ht="12.75">
      <c r="D171" s="35"/>
    </row>
    <row r="172" s="5" customFormat="1" ht="12.75">
      <c r="D172" s="35"/>
    </row>
    <row r="173" s="5" customFormat="1" ht="12.75">
      <c r="D173" s="35"/>
    </row>
    <row r="174" s="5" customFormat="1" ht="12.75">
      <c r="D174" s="35"/>
    </row>
    <row r="175" s="5" customFormat="1" ht="12.75">
      <c r="D175" s="35"/>
    </row>
    <row r="176" s="5" customFormat="1" ht="12.75">
      <c r="D176" s="35"/>
    </row>
    <row r="177" s="5" customFormat="1" ht="12.75">
      <c r="D177" s="35"/>
    </row>
    <row r="178" s="5" customFormat="1" ht="12.75">
      <c r="D178" s="35"/>
    </row>
    <row r="179" s="5" customFormat="1" ht="12.75">
      <c r="D179" s="35"/>
    </row>
    <row r="180" s="5" customFormat="1" ht="12.75">
      <c r="D180" s="35"/>
    </row>
    <row r="181" s="5" customFormat="1" ht="12.75">
      <c r="D181" s="35"/>
    </row>
    <row r="182" s="5" customFormat="1" ht="12.75">
      <c r="D182" s="35"/>
    </row>
    <row r="183" s="5" customFormat="1" ht="12.75">
      <c r="D183" s="35"/>
    </row>
    <row r="184" s="5" customFormat="1" ht="12.75">
      <c r="D184" s="35"/>
    </row>
    <row r="185" s="5" customFormat="1" ht="12.75">
      <c r="D185" s="35"/>
    </row>
    <row r="186" s="5" customFormat="1" ht="12.75">
      <c r="D186" s="35"/>
    </row>
    <row r="187" s="5" customFormat="1" ht="12.75">
      <c r="D187" s="35"/>
    </row>
    <row r="188" s="5" customFormat="1" ht="12.75">
      <c r="D188" s="35"/>
    </row>
    <row r="189" s="5" customFormat="1" ht="12.75">
      <c r="D189" s="35"/>
    </row>
    <row r="190" s="5" customFormat="1" ht="12.75">
      <c r="D190" s="35"/>
    </row>
    <row r="191" s="5" customFormat="1" ht="12.75">
      <c r="D191" s="35"/>
    </row>
    <row r="192" s="5" customFormat="1" ht="12.75">
      <c r="D192" s="35"/>
    </row>
    <row r="193" s="5" customFormat="1" ht="12.75">
      <c r="D193" s="35"/>
    </row>
    <row r="194" s="5" customFormat="1" ht="12.75">
      <c r="D194" s="35"/>
    </row>
    <row r="195" s="5" customFormat="1" ht="12.75">
      <c r="D195" s="35"/>
    </row>
    <row r="196" s="5" customFormat="1" ht="12.75">
      <c r="D196" s="35"/>
    </row>
    <row r="197" s="5" customFormat="1" ht="12.75">
      <c r="D197" s="35"/>
    </row>
    <row r="198" s="5" customFormat="1" ht="12.75">
      <c r="D198" s="35"/>
    </row>
    <row r="199" s="5" customFormat="1" ht="12.75">
      <c r="D199" s="35"/>
    </row>
    <row r="200" s="5" customFormat="1" ht="12.75">
      <c r="D200" s="35"/>
    </row>
    <row r="201" s="5" customFormat="1" ht="12.75">
      <c r="D201" s="35"/>
    </row>
    <row r="202" s="5" customFormat="1" ht="12.75">
      <c r="D202" s="35"/>
    </row>
    <row r="203" s="5" customFormat="1" ht="12.75">
      <c r="D203" s="35"/>
    </row>
    <row r="204" s="5" customFormat="1" ht="12.75">
      <c r="D204" s="35"/>
    </row>
    <row r="205" s="5" customFormat="1" ht="12.75">
      <c r="D205" s="35"/>
    </row>
    <row r="206" s="5" customFormat="1" ht="12.75">
      <c r="D206" s="35"/>
    </row>
    <row r="207" s="5" customFormat="1" ht="12.75">
      <c r="D207" s="35"/>
    </row>
  </sheetData>
  <mergeCells count="1">
    <mergeCell ref="A1:H1"/>
  </mergeCells>
  <printOptions horizontalCentered="1"/>
  <pageMargins left="0.2362204724409449" right="0.2362204724409449" top="0.4330708661417323" bottom="0.4330708661417323" header="0.5118110236220472" footer="0.5118110236220472"/>
  <pageSetup firstPageNumber="4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18"/>
  <sheetViews>
    <sheetView workbookViewId="0" topLeftCell="A1">
      <selection activeCell="B13" sqref="B13"/>
    </sheetView>
  </sheetViews>
  <sheetFormatPr defaultColWidth="9.140625" defaultRowHeight="12.75"/>
  <cols>
    <col min="1" max="1" width="9.57421875" style="5" customWidth="1"/>
    <col min="2" max="2" width="52.421875" style="5" customWidth="1"/>
    <col min="3" max="3" width="11.57421875" style="5" bestFit="1" customWidth="1"/>
    <col min="4" max="4" width="9.8515625" style="0" bestFit="1" customWidth="1"/>
    <col min="5" max="5" width="10.8515625" style="0" bestFit="1" customWidth="1"/>
    <col min="6" max="16384" width="11.421875" style="0" customWidth="1"/>
  </cols>
  <sheetData>
    <row r="1" spans="1:5" ht="25.5" customHeight="1">
      <c r="A1" s="178" t="s">
        <v>94</v>
      </c>
      <c r="B1" s="178"/>
      <c r="C1" s="178"/>
      <c r="D1" s="179"/>
      <c r="E1" s="179"/>
    </row>
    <row r="2" spans="1:9" ht="26.25" customHeight="1">
      <c r="A2" s="78" t="s">
        <v>85</v>
      </c>
      <c r="B2" s="79" t="s">
        <v>86</v>
      </c>
      <c r="C2" s="55" t="s">
        <v>141</v>
      </c>
      <c r="D2" s="55" t="s">
        <v>137</v>
      </c>
      <c r="E2" s="55" t="s">
        <v>140</v>
      </c>
      <c r="I2" s="73"/>
    </row>
    <row r="3" spans="1:9" ht="8.25" customHeight="1">
      <c r="A3" s="108"/>
      <c r="B3" s="109"/>
      <c r="C3" s="102"/>
      <c r="I3" s="73"/>
    </row>
    <row r="4" spans="1:9" ht="30" customHeight="1">
      <c r="A4" s="104" t="s">
        <v>135</v>
      </c>
      <c r="B4" s="94" t="s">
        <v>96</v>
      </c>
      <c r="C4" s="73">
        <f>C5+C43</f>
        <v>236435000</v>
      </c>
      <c r="D4" s="73">
        <f>E4-C4</f>
        <v>17496000</v>
      </c>
      <c r="E4" s="73">
        <f>E5+E43</f>
        <v>253931000</v>
      </c>
      <c r="F4" s="73"/>
      <c r="G4" s="73"/>
      <c r="H4" s="73"/>
      <c r="I4" s="73"/>
    </row>
    <row r="5" spans="1:9" ht="19.5" customHeight="1">
      <c r="A5" s="106"/>
      <c r="B5" s="106" t="s">
        <v>118</v>
      </c>
      <c r="C5" s="73">
        <f>C6+C38</f>
        <v>10684000</v>
      </c>
      <c r="D5" s="73">
        <f aca="true" t="shared" si="0" ref="D5:D68">E5-C5</f>
        <v>-2431000</v>
      </c>
      <c r="E5" s="73">
        <f>E6+E38</f>
        <v>8253000</v>
      </c>
      <c r="I5" s="73"/>
    </row>
    <row r="6" spans="1:9" ht="18" customHeight="1">
      <c r="A6" s="103">
        <v>100</v>
      </c>
      <c r="B6" s="100" t="s">
        <v>105</v>
      </c>
      <c r="C6" s="73">
        <f>C8+C30+C35</f>
        <v>5684000</v>
      </c>
      <c r="D6" s="73">
        <f t="shared" si="0"/>
        <v>-1431000</v>
      </c>
      <c r="E6" s="73">
        <f>E8+E30+E35</f>
        <v>4253000</v>
      </c>
      <c r="I6" s="73"/>
    </row>
    <row r="7" spans="3:9" ht="12.75">
      <c r="C7" s="73"/>
      <c r="D7" s="73"/>
      <c r="E7" s="73"/>
      <c r="I7" s="7"/>
    </row>
    <row r="8" spans="1:9" ht="12.75" customHeight="1">
      <c r="A8" s="105" t="s">
        <v>84</v>
      </c>
      <c r="B8" s="58" t="s">
        <v>106</v>
      </c>
      <c r="C8" s="73">
        <f>SUM(C9:C28)</f>
        <v>5094000</v>
      </c>
      <c r="D8" s="73">
        <f t="shared" si="0"/>
        <v>-916000</v>
      </c>
      <c r="E8" s="73">
        <f>SUM(E9:E28)</f>
        <v>4178000</v>
      </c>
      <c r="I8" s="7"/>
    </row>
    <row r="9" spans="1:9" ht="12.75">
      <c r="A9" s="62">
        <v>3111</v>
      </c>
      <c r="B9" s="63" t="s">
        <v>57</v>
      </c>
      <c r="C9" s="7">
        <v>1445000</v>
      </c>
      <c r="D9" s="7">
        <f t="shared" si="0"/>
        <v>-45000</v>
      </c>
      <c r="E9" s="7">
        <v>1400000</v>
      </c>
      <c r="I9" s="7"/>
    </row>
    <row r="10" spans="1:9" ht="12.75">
      <c r="A10" s="62">
        <v>3121</v>
      </c>
      <c r="B10" s="63" t="s">
        <v>58</v>
      </c>
      <c r="C10" s="7">
        <v>105000</v>
      </c>
      <c r="D10" s="7">
        <f t="shared" si="0"/>
        <v>0</v>
      </c>
      <c r="E10" s="7">
        <v>105000</v>
      </c>
      <c r="I10" s="7"/>
    </row>
    <row r="11" spans="1:9" ht="12.75">
      <c r="A11" s="62">
        <v>3132</v>
      </c>
      <c r="B11" s="63" t="s">
        <v>60</v>
      </c>
      <c r="C11" s="7">
        <v>245000</v>
      </c>
      <c r="D11" s="7">
        <f t="shared" si="0"/>
        <v>-10000</v>
      </c>
      <c r="E11" s="7">
        <v>235000</v>
      </c>
      <c r="I11" s="7"/>
    </row>
    <row r="12" spans="1:9" ht="12.75">
      <c r="A12" s="62">
        <v>3133</v>
      </c>
      <c r="B12" s="63" t="s">
        <v>61</v>
      </c>
      <c r="C12" s="7">
        <v>26000</v>
      </c>
      <c r="D12" s="7">
        <f t="shared" si="0"/>
        <v>-1000</v>
      </c>
      <c r="E12" s="7">
        <v>25000</v>
      </c>
      <c r="I12" s="7"/>
    </row>
    <row r="13" spans="1:9" ht="12.75">
      <c r="A13" s="62">
        <v>3211</v>
      </c>
      <c r="B13" s="64" t="s">
        <v>62</v>
      </c>
      <c r="C13" s="7">
        <v>60000</v>
      </c>
      <c r="D13" s="7">
        <f t="shared" si="0"/>
        <v>0</v>
      </c>
      <c r="E13" s="7">
        <v>60000</v>
      </c>
      <c r="I13" s="7"/>
    </row>
    <row r="14" spans="1:9" ht="12.75">
      <c r="A14" s="62">
        <v>3212</v>
      </c>
      <c r="B14" s="64" t="s">
        <v>63</v>
      </c>
      <c r="C14" s="7">
        <v>30000</v>
      </c>
      <c r="D14" s="7">
        <f t="shared" si="0"/>
        <v>0</v>
      </c>
      <c r="E14" s="7">
        <v>30000</v>
      </c>
      <c r="I14" s="7"/>
    </row>
    <row r="15" spans="1:9" ht="12.75">
      <c r="A15" s="31" t="s">
        <v>9</v>
      </c>
      <c r="B15" s="27" t="s">
        <v>10</v>
      </c>
      <c r="C15" s="7">
        <v>50000</v>
      </c>
      <c r="D15" s="7">
        <f t="shared" si="0"/>
        <v>0</v>
      </c>
      <c r="E15" s="7">
        <v>50000</v>
      </c>
      <c r="I15" s="7"/>
    </row>
    <row r="16" spans="1:9" ht="12.75">
      <c r="A16" s="31">
        <v>3223</v>
      </c>
      <c r="B16" s="27" t="s">
        <v>66</v>
      </c>
      <c r="C16" s="7">
        <v>15000</v>
      </c>
      <c r="D16" s="7">
        <f t="shared" si="0"/>
        <v>0</v>
      </c>
      <c r="E16" s="7">
        <v>15000</v>
      </c>
      <c r="I16" s="120"/>
    </row>
    <row r="17" spans="1:9" ht="12.75">
      <c r="A17" s="31">
        <v>3255</v>
      </c>
      <c r="B17" s="27" t="s">
        <v>13</v>
      </c>
      <c r="C17" s="7">
        <v>3000</v>
      </c>
      <c r="D17" s="7">
        <f t="shared" si="0"/>
        <v>0</v>
      </c>
      <c r="E17" s="7">
        <v>3000</v>
      </c>
      <c r="I17" s="120"/>
    </row>
    <row r="18" spans="1:9" ht="12.75">
      <c r="A18" s="31">
        <v>3232</v>
      </c>
      <c r="B18" s="27" t="s">
        <v>125</v>
      </c>
      <c r="C18" s="120">
        <v>870000</v>
      </c>
      <c r="D18" s="120">
        <f t="shared" si="0"/>
        <v>-860000</v>
      </c>
      <c r="E18" s="120">
        <v>10000</v>
      </c>
      <c r="I18" s="121"/>
    </row>
    <row r="19" spans="1:9" ht="12.75">
      <c r="A19" s="31">
        <v>3233</v>
      </c>
      <c r="B19" s="27" t="s">
        <v>133</v>
      </c>
      <c r="C19" s="120">
        <v>20000</v>
      </c>
      <c r="D19" s="120">
        <f t="shared" si="0"/>
        <v>0</v>
      </c>
      <c r="E19" s="120">
        <v>20000</v>
      </c>
      <c r="I19" s="121"/>
    </row>
    <row r="20" spans="1:9" ht="12.75">
      <c r="A20" s="31">
        <v>3234</v>
      </c>
      <c r="B20" s="27" t="s">
        <v>68</v>
      </c>
      <c r="C20" s="121">
        <v>20000</v>
      </c>
      <c r="D20" s="121">
        <f t="shared" si="0"/>
        <v>0</v>
      </c>
      <c r="E20" s="121">
        <v>20000</v>
      </c>
      <c r="I20" s="121"/>
    </row>
    <row r="21" spans="1:9" ht="12.75">
      <c r="A21" s="31">
        <v>3236</v>
      </c>
      <c r="B21" s="27" t="s">
        <v>128</v>
      </c>
      <c r="C21" s="121">
        <v>10000</v>
      </c>
      <c r="D21" s="121">
        <f t="shared" si="0"/>
        <v>0</v>
      </c>
      <c r="E21" s="121">
        <v>10000</v>
      </c>
      <c r="I21" s="121"/>
    </row>
    <row r="22" spans="1:9" ht="12.75">
      <c r="A22" s="37">
        <v>3237</v>
      </c>
      <c r="B22" s="28" t="s">
        <v>16</v>
      </c>
      <c r="C22" s="121">
        <v>1500000</v>
      </c>
      <c r="D22" s="121">
        <f t="shared" si="0"/>
        <v>0</v>
      </c>
      <c r="E22" s="121">
        <v>1500000</v>
      </c>
      <c r="I22" s="121"/>
    </row>
    <row r="23" spans="1:9" ht="12.75">
      <c r="A23" s="37">
        <v>3238</v>
      </c>
      <c r="B23" s="28" t="s">
        <v>17</v>
      </c>
      <c r="C23" s="121">
        <v>65000</v>
      </c>
      <c r="D23" s="121">
        <f t="shared" si="0"/>
        <v>0</v>
      </c>
      <c r="E23" s="121">
        <v>65000</v>
      </c>
      <c r="I23" s="121"/>
    </row>
    <row r="24" spans="1:9" ht="12.75">
      <c r="A24" s="37">
        <v>3292</v>
      </c>
      <c r="B24" s="67" t="s">
        <v>126</v>
      </c>
      <c r="C24" s="121">
        <v>5000</v>
      </c>
      <c r="D24" s="121">
        <f t="shared" si="0"/>
        <v>0</v>
      </c>
      <c r="E24" s="121">
        <v>5000</v>
      </c>
      <c r="I24" s="121"/>
    </row>
    <row r="25" spans="1:9" ht="12.75" hidden="1">
      <c r="A25" s="37">
        <v>3422</v>
      </c>
      <c r="B25" s="63" t="s">
        <v>129</v>
      </c>
      <c r="C25" s="121">
        <v>0</v>
      </c>
      <c r="D25" s="121">
        <f t="shared" si="0"/>
        <v>0</v>
      </c>
      <c r="E25" s="121"/>
      <c r="I25" s="121"/>
    </row>
    <row r="26" spans="1:9" ht="12.75">
      <c r="A26" s="80">
        <v>3431</v>
      </c>
      <c r="B26" s="68" t="s">
        <v>80</v>
      </c>
      <c r="C26" s="121">
        <v>25000</v>
      </c>
      <c r="D26" s="121">
        <f t="shared" si="0"/>
        <v>0</v>
      </c>
      <c r="E26" s="121">
        <v>25000</v>
      </c>
      <c r="I26" s="121"/>
    </row>
    <row r="27" spans="1:9" ht="12.75">
      <c r="A27" s="80">
        <v>3433</v>
      </c>
      <c r="B27" s="68" t="s">
        <v>82</v>
      </c>
      <c r="C27" s="121">
        <v>100000</v>
      </c>
      <c r="D27" s="121">
        <f t="shared" si="0"/>
        <v>0</v>
      </c>
      <c r="E27" s="121">
        <v>100000</v>
      </c>
      <c r="I27" s="121"/>
    </row>
    <row r="28" spans="1:9" ht="12.75">
      <c r="A28" s="80">
        <v>3859</v>
      </c>
      <c r="B28" s="68" t="s">
        <v>119</v>
      </c>
      <c r="C28" s="121">
        <v>500000</v>
      </c>
      <c r="D28" s="121">
        <f t="shared" si="0"/>
        <v>0</v>
      </c>
      <c r="E28" s="121">
        <v>500000</v>
      </c>
      <c r="I28" s="122"/>
    </row>
    <row r="29" spans="1:9" ht="12.75">
      <c r="A29" s="31"/>
      <c r="B29" s="28"/>
      <c r="C29" s="121"/>
      <c r="D29" s="121"/>
      <c r="E29" s="121"/>
      <c r="I29" s="121"/>
    </row>
    <row r="30" spans="1:9" ht="13.5" customHeight="1">
      <c r="A30" s="61" t="s">
        <v>87</v>
      </c>
      <c r="B30" s="61" t="s">
        <v>107</v>
      </c>
      <c r="C30" s="122">
        <f>C31+C32+C33</f>
        <v>590000</v>
      </c>
      <c r="D30" s="122">
        <f t="shared" si="0"/>
        <v>-515000</v>
      </c>
      <c r="E30" s="122">
        <f>E31+E32+E33</f>
        <v>75000</v>
      </c>
      <c r="I30" s="121"/>
    </row>
    <row r="31" spans="1:9" ht="12.75">
      <c r="A31" s="39" t="s">
        <v>20</v>
      </c>
      <c r="B31" s="18" t="s">
        <v>21</v>
      </c>
      <c r="C31" s="121">
        <v>295000</v>
      </c>
      <c r="D31" s="121">
        <f t="shared" si="0"/>
        <v>-220000</v>
      </c>
      <c r="E31" s="121">
        <v>75000</v>
      </c>
      <c r="I31" s="121"/>
    </row>
    <row r="32" spans="1:9" ht="12.75">
      <c r="A32" s="39">
        <v>4222</v>
      </c>
      <c r="B32" s="119" t="s">
        <v>23</v>
      </c>
      <c r="C32" s="121">
        <v>75000</v>
      </c>
      <c r="D32" s="121">
        <f t="shared" si="0"/>
        <v>-75000</v>
      </c>
      <c r="E32" s="121">
        <v>0</v>
      </c>
      <c r="I32" s="121"/>
    </row>
    <row r="33" spans="1:9" ht="12.75">
      <c r="A33" s="39">
        <v>4223</v>
      </c>
      <c r="B33" s="119" t="s">
        <v>54</v>
      </c>
      <c r="C33" s="121">
        <v>220000</v>
      </c>
      <c r="D33" s="121">
        <f t="shared" si="0"/>
        <v>-220000</v>
      </c>
      <c r="E33" s="121">
        <v>0</v>
      </c>
      <c r="I33" s="3"/>
    </row>
    <row r="34" spans="1:9" ht="12" customHeight="1" hidden="1">
      <c r="A34" s="31"/>
      <c r="B34" s="28"/>
      <c r="C34" s="121"/>
      <c r="D34" s="121">
        <f t="shared" si="0"/>
        <v>0</v>
      </c>
      <c r="E34" s="121"/>
      <c r="I34" s="7"/>
    </row>
    <row r="35" spans="1:9" s="116" customFormat="1" ht="12.75" hidden="1">
      <c r="A35" s="61" t="s">
        <v>88</v>
      </c>
      <c r="B35" s="38" t="s">
        <v>122</v>
      </c>
      <c r="C35" s="3">
        <f>C36</f>
        <v>0</v>
      </c>
      <c r="D35" s="3">
        <f t="shared" si="0"/>
        <v>0</v>
      </c>
      <c r="E35" s="3"/>
      <c r="I35" s="7"/>
    </row>
    <row r="36" spans="1:9" s="115" customFormat="1" ht="12.75" customHeight="1" hidden="1">
      <c r="A36" s="62">
        <v>4212</v>
      </c>
      <c r="B36" s="67" t="s">
        <v>53</v>
      </c>
      <c r="C36" s="7">
        <v>0</v>
      </c>
      <c r="D36" s="7">
        <f t="shared" si="0"/>
        <v>0</v>
      </c>
      <c r="E36" s="7"/>
      <c r="I36" s="73"/>
    </row>
    <row r="37" spans="1:9" ht="10.5" customHeight="1">
      <c r="A37" s="31"/>
      <c r="B37" s="28"/>
      <c r="C37" s="7"/>
      <c r="D37" s="7"/>
      <c r="E37" s="7"/>
      <c r="I37" s="7"/>
    </row>
    <row r="38" spans="1:9" ht="12.75">
      <c r="A38" s="81">
        <v>101</v>
      </c>
      <c r="B38" s="61" t="s">
        <v>98</v>
      </c>
      <c r="C38" s="73">
        <f>C40</f>
        <v>5000000</v>
      </c>
      <c r="D38" s="73">
        <f t="shared" si="0"/>
        <v>-1000000</v>
      </c>
      <c r="E38" s="73">
        <f>E40</f>
        <v>4000000</v>
      </c>
      <c r="I38" s="73"/>
    </row>
    <row r="39" spans="1:9" ht="9.75" customHeight="1">
      <c r="A39" s="31"/>
      <c r="B39" s="28"/>
      <c r="C39" s="7"/>
      <c r="D39" s="7"/>
      <c r="E39" s="7"/>
      <c r="I39" s="121"/>
    </row>
    <row r="40" spans="1:9" ht="25.5">
      <c r="A40" s="77" t="s">
        <v>89</v>
      </c>
      <c r="B40" s="76" t="s">
        <v>109</v>
      </c>
      <c r="C40" s="73">
        <f>C41</f>
        <v>5000000</v>
      </c>
      <c r="D40" s="73">
        <f t="shared" si="0"/>
        <v>-1000000</v>
      </c>
      <c r="E40" s="73">
        <f>E41</f>
        <v>4000000</v>
      </c>
      <c r="I40" s="7"/>
    </row>
    <row r="41" spans="1:9" ht="12.75">
      <c r="A41" s="93">
        <v>3711</v>
      </c>
      <c r="B41" s="68" t="s">
        <v>74</v>
      </c>
      <c r="C41" s="121">
        <v>5000000</v>
      </c>
      <c r="D41" s="121">
        <f t="shared" si="0"/>
        <v>-1000000</v>
      </c>
      <c r="E41" s="121">
        <v>4000000</v>
      </c>
      <c r="I41" s="73"/>
    </row>
    <row r="42" spans="1:9" ht="9.75" customHeight="1">
      <c r="A42" s="31"/>
      <c r="B42" s="28"/>
      <c r="C42" s="7"/>
      <c r="D42" s="7"/>
      <c r="E42" s="7"/>
      <c r="I42" s="73"/>
    </row>
    <row r="43" spans="1:9" ht="13.5" customHeight="1">
      <c r="A43" s="31"/>
      <c r="B43" s="43" t="s">
        <v>110</v>
      </c>
      <c r="C43" s="73">
        <f>C44</f>
        <v>225751000</v>
      </c>
      <c r="D43" s="73">
        <f t="shared" si="0"/>
        <v>19927000</v>
      </c>
      <c r="E43" s="73">
        <f>E44</f>
        <v>245678000</v>
      </c>
      <c r="I43" s="73"/>
    </row>
    <row r="44" spans="1:9" ht="16.5" customHeight="1">
      <c r="A44" s="103">
        <v>103</v>
      </c>
      <c r="B44" s="100" t="s">
        <v>105</v>
      </c>
      <c r="C44" s="73">
        <f>C46+C76+C81+C84+C87</f>
        <v>225751000</v>
      </c>
      <c r="D44" s="73">
        <f t="shared" si="0"/>
        <v>19927000</v>
      </c>
      <c r="E44" s="73">
        <f>E46+E76+E81+E84+E87</f>
        <v>245678000</v>
      </c>
      <c r="I44" s="73"/>
    </row>
    <row r="45" spans="3:9" ht="12" customHeight="1">
      <c r="C45" s="73"/>
      <c r="D45" s="73"/>
      <c r="E45" s="73"/>
      <c r="I45" s="7"/>
    </row>
    <row r="46" spans="1:9" ht="12.75" customHeight="1">
      <c r="A46" s="105" t="s">
        <v>91</v>
      </c>
      <c r="B46" s="58" t="s">
        <v>106</v>
      </c>
      <c r="C46" s="73">
        <f>SUM(C47:C74)</f>
        <v>224948000</v>
      </c>
      <c r="D46" s="73">
        <f t="shared" si="0"/>
        <v>20562000</v>
      </c>
      <c r="E46" s="73">
        <f>SUM(E47:E74)</f>
        <v>245510000</v>
      </c>
      <c r="I46" s="7"/>
    </row>
    <row r="47" spans="1:9" ht="12.75">
      <c r="A47" s="62">
        <v>3111</v>
      </c>
      <c r="B47" s="63" t="s">
        <v>57</v>
      </c>
      <c r="C47" s="7">
        <v>4750000</v>
      </c>
      <c r="D47" s="7">
        <f t="shared" si="0"/>
        <v>-130000</v>
      </c>
      <c r="E47" s="7">
        <v>4620000</v>
      </c>
      <c r="I47" s="7"/>
    </row>
    <row r="48" spans="1:9" ht="12.75">
      <c r="A48" s="62">
        <v>3121</v>
      </c>
      <c r="B48" s="63" t="s">
        <v>58</v>
      </c>
      <c r="C48" s="7">
        <v>400000</v>
      </c>
      <c r="D48" s="7">
        <f t="shared" si="0"/>
        <v>0</v>
      </c>
      <c r="E48" s="7">
        <v>400000</v>
      </c>
      <c r="I48" s="7"/>
    </row>
    <row r="49" spans="1:9" ht="12.75">
      <c r="A49" s="62">
        <v>3132</v>
      </c>
      <c r="B49" s="63" t="s">
        <v>60</v>
      </c>
      <c r="C49" s="7">
        <v>790000</v>
      </c>
      <c r="D49" s="7">
        <f t="shared" si="0"/>
        <v>-25000</v>
      </c>
      <c r="E49" s="7">
        <v>765000</v>
      </c>
      <c r="I49" s="7"/>
    </row>
    <row r="50" spans="1:9" ht="12.75">
      <c r="A50" s="62">
        <v>3133</v>
      </c>
      <c r="B50" s="63" t="s">
        <v>61</v>
      </c>
      <c r="C50" s="7">
        <v>88000</v>
      </c>
      <c r="D50" s="7">
        <f t="shared" si="0"/>
        <v>-3000</v>
      </c>
      <c r="E50" s="7">
        <v>85000</v>
      </c>
      <c r="I50" s="7"/>
    </row>
    <row r="51" spans="1:9" ht="12.75">
      <c r="A51" s="62">
        <v>3211</v>
      </c>
      <c r="B51" s="64" t="s">
        <v>62</v>
      </c>
      <c r="C51" s="7">
        <v>150000</v>
      </c>
      <c r="D51" s="7">
        <f t="shared" si="0"/>
        <v>0</v>
      </c>
      <c r="E51" s="7">
        <v>150000</v>
      </c>
      <c r="I51" s="7"/>
    </row>
    <row r="52" spans="1:9" ht="12.75">
      <c r="A52" s="62">
        <v>3212</v>
      </c>
      <c r="B52" s="64" t="s">
        <v>63</v>
      </c>
      <c r="C52" s="7">
        <v>100000</v>
      </c>
      <c r="D52" s="7">
        <f t="shared" si="0"/>
        <v>0</v>
      </c>
      <c r="E52" s="7">
        <v>100000</v>
      </c>
      <c r="I52" s="7"/>
    </row>
    <row r="53" spans="1:9" ht="12.75">
      <c r="A53" s="31" t="s">
        <v>9</v>
      </c>
      <c r="B53" s="27" t="s">
        <v>10</v>
      </c>
      <c r="C53" s="7">
        <v>100000</v>
      </c>
      <c r="D53" s="7">
        <f t="shared" si="0"/>
        <v>0</v>
      </c>
      <c r="E53" s="7">
        <v>100000</v>
      </c>
      <c r="I53" s="7"/>
    </row>
    <row r="54" spans="1:9" ht="12.75">
      <c r="A54" s="31">
        <v>3221</v>
      </c>
      <c r="B54" s="63" t="s">
        <v>65</v>
      </c>
      <c r="C54" s="7">
        <v>150000</v>
      </c>
      <c r="D54" s="7">
        <f t="shared" si="0"/>
        <v>0</v>
      </c>
      <c r="E54" s="7">
        <v>150000</v>
      </c>
      <c r="I54" s="7"/>
    </row>
    <row r="55" spans="1:9" ht="12.75">
      <c r="A55" s="31">
        <v>3223</v>
      </c>
      <c r="B55" s="63" t="s">
        <v>66</v>
      </c>
      <c r="C55" s="7">
        <v>150000</v>
      </c>
      <c r="D55" s="7">
        <f t="shared" si="0"/>
        <v>0</v>
      </c>
      <c r="E55" s="7">
        <v>150000</v>
      </c>
      <c r="I55" s="7"/>
    </row>
    <row r="56" spans="1:9" ht="12.75">
      <c r="A56" s="31" t="s">
        <v>12</v>
      </c>
      <c r="B56" s="28" t="s">
        <v>13</v>
      </c>
      <c r="C56" s="7">
        <v>30000</v>
      </c>
      <c r="D56" s="7">
        <f t="shared" si="0"/>
        <v>0</v>
      </c>
      <c r="E56" s="7">
        <v>30000</v>
      </c>
      <c r="I56" s="7"/>
    </row>
    <row r="57" spans="1:9" ht="12.75">
      <c r="A57" s="37">
        <v>3231</v>
      </c>
      <c r="B57" s="63" t="s">
        <v>67</v>
      </c>
      <c r="C57" s="7">
        <v>150000</v>
      </c>
      <c r="D57" s="7">
        <f t="shared" si="0"/>
        <v>0</v>
      </c>
      <c r="E57" s="7">
        <v>150000</v>
      </c>
      <c r="I57" s="7"/>
    </row>
    <row r="58" spans="1:9" ht="12.75">
      <c r="A58" s="37">
        <v>3232</v>
      </c>
      <c r="B58" s="28" t="s">
        <v>15</v>
      </c>
      <c r="C58" s="7">
        <v>1430000</v>
      </c>
      <c r="D58" s="7">
        <f t="shared" si="0"/>
        <v>-1280000</v>
      </c>
      <c r="E58" s="7">
        <v>150000</v>
      </c>
      <c r="I58" s="7"/>
    </row>
    <row r="59" spans="1:9" ht="12.75">
      <c r="A59" s="37">
        <v>3233</v>
      </c>
      <c r="B59" s="67" t="s">
        <v>133</v>
      </c>
      <c r="C59" s="7">
        <v>20000</v>
      </c>
      <c r="D59" s="7">
        <f t="shared" si="0"/>
        <v>0</v>
      </c>
      <c r="E59" s="7">
        <v>20000</v>
      </c>
      <c r="I59" s="7"/>
    </row>
    <row r="60" spans="1:9" ht="12.75">
      <c r="A60" s="37">
        <v>3234</v>
      </c>
      <c r="B60" s="64" t="s">
        <v>68</v>
      </c>
      <c r="C60" s="7">
        <v>150000</v>
      </c>
      <c r="D60" s="7">
        <f t="shared" si="0"/>
        <v>0</v>
      </c>
      <c r="E60" s="7">
        <v>150000</v>
      </c>
      <c r="I60" s="7"/>
    </row>
    <row r="61" spans="1:9" ht="12.75">
      <c r="A61" s="37">
        <v>3235</v>
      </c>
      <c r="B61" s="64" t="s">
        <v>69</v>
      </c>
      <c r="C61" s="7">
        <v>90000</v>
      </c>
      <c r="D61" s="7">
        <f t="shared" si="0"/>
        <v>0</v>
      </c>
      <c r="E61" s="7">
        <v>90000</v>
      </c>
      <c r="I61" s="121"/>
    </row>
    <row r="62" spans="1:9" ht="12.75">
      <c r="A62" s="37">
        <v>3236</v>
      </c>
      <c r="B62" s="64" t="s">
        <v>128</v>
      </c>
      <c r="C62" s="7">
        <v>25000</v>
      </c>
      <c r="D62" s="7">
        <f t="shared" si="0"/>
        <v>0</v>
      </c>
      <c r="E62" s="7">
        <v>25000</v>
      </c>
      <c r="I62" s="7"/>
    </row>
    <row r="63" spans="1:9" ht="12.75">
      <c r="A63" s="37">
        <v>3237</v>
      </c>
      <c r="B63" s="28" t="s">
        <v>16</v>
      </c>
      <c r="C63" s="121">
        <v>5000000</v>
      </c>
      <c r="D63" s="121">
        <f t="shared" si="0"/>
        <v>0</v>
      </c>
      <c r="E63" s="121">
        <v>5000000</v>
      </c>
      <c r="I63" s="7"/>
    </row>
    <row r="64" spans="1:9" ht="12.75">
      <c r="A64" s="37">
        <v>3238</v>
      </c>
      <c r="B64" s="28" t="s">
        <v>17</v>
      </c>
      <c r="C64" s="7">
        <v>70000</v>
      </c>
      <c r="D64" s="7">
        <f t="shared" si="0"/>
        <v>0</v>
      </c>
      <c r="E64" s="7">
        <v>70000</v>
      </c>
      <c r="I64" s="7"/>
    </row>
    <row r="65" spans="1:9" ht="12.75">
      <c r="A65" s="37">
        <v>3239</v>
      </c>
      <c r="B65" s="28" t="s">
        <v>70</v>
      </c>
      <c r="C65" s="7">
        <v>800000</v>
      </c>
      <c r="D65" s="7">
        <f t="shared" si="0"/>
        <v>0</v>
      </c>
      <c r="E65" s="7">
        <v>800000</v>
      </c>
      <c r="I65" s="7"/>
    </row>
    <row r="66" spans="1:9" ht="12.75">
      <c r="A66" s="37">
        <v>3292</v>
      </c>
      <c r="B66" s="67" t="s">
        <v>72</v>
      </c>
      <c r="C66" s="7">
        <v>50000</v>
      </c>
      <c r="D66" s="7">
        <f t="shared" si="0"/>
        <v>0</v>
      </c>
      <c r="E66" s="7">
        <v>50000</v>
      </c>
      <c r="I66" s="7"/>
    </row>
    <row r="67" spans="1:9" ht="12.75">
      <c r="A67" s="37">
        <v>3293</v>
      </c>
      <c r="B67" s="67" t="s">
        <v>73</v>
      </c>
      <c r="C67" s="7">
        <v>50000</v>
      </c>
      <c r="D67" s="7">
        <f t="shared" si="0"/>
        <v>0</v>
      </c>
      <c r="E67" s="7">
        <v>50000</v>
      </c>
      <c r="I67" s="7"/>
    </row>
    <row r="68" spans="1:9" ht="12.75">
      <c r="A68" s="37">
        <v>3299</v>
      </c>
      <c r="B68" s="63" t="s">
        <v>134</v>
      </c>
      <c r="C68" s="7">
        <v>10000</v>
      </c>
      <c r="D68" s="7">
        <f t="shared" si="0"/>
        <v>0</v>
      </c>
      <c r="E68" s="7">
        <v>10000</v>
      </c>
      <c r="I68" s="7"/>
    </row>
    <row r="69" spans="1:9" ht="12.75">
      <c r="A69" s="80">
        <v>3431</v>
      </c>
      <c r="B69" s="68" t="s">
        <v>80</v>
      </c>
      <c r="C69" s="7">
        <v>15000</v>
      </c>
      <c r="D69" s="7">
        <f aca="true" t="shared" si="1" ref="D69:D82">E69-C69</f>
        <v>0</v>
      </c>
      <c r="E69" s="7">
        <v>15000</v>
      </c>
      <c r="I69" s="7"/>
    </row>
    <row r="70" spans="1:9" ht="12.75">
      <c r="A70" s="80">
        <v>3432</v>
      </c>
      <c r="B70" s="68" t="s">
        <v>81</v>
      </c>
      <c r="C70" s="7">
        <v>10000</v>
      </c>
      <c r="D70" s="7">
        <f t="shared" si="1"/>
        <v>0</v>
      </c>
      <c r="E70" s="7">
        <v>10000</v>
      </c>
      <c r="I70" s="7"/>
    </row>
    <row r="71" spans="1:9" ht="12.75">
      <c r="A71" s="80">
        <v>3433</v>
      </c>
      <c r="B71" s="68" t="s">
        <v>82</v>
      </c>
      <c r="C71" s="7">
        <v>10000</v>
      </c>
      <c r="D71" s="7">
        <f t="shared" si="1"/>
        <v>0</v>
      </c>
      <c r="E71" s="7">
        <v>10000</v>
      </c>
      <c r="I71" s="7"/>
    </row>
    <row r="72" spans="1:9" ht="12.75">
      <c r="A72" s="80">
        <v>3811</v>
      </c>
      <c r="B72" s="68" t="s">
        <v>131</v>
      </c>
      <c r="C72" s="7">
        <v>60000</v>
      </c>
      <c r="D72" s="7">
        <f t="shared" si="1"/>
        <v>0</v>
      </c>
      <c r="E72" s="7">
        <v>60000</v>
      </c>
      <c r="I72" s="7"/>
    </row>
    <row r="73" spans="1:9" ht="12.75">
      <c r="A73" s="80">
        <v>3859</v>
      </c>
      <c r="B73" s="68" t="s">
        <v>136</v>
      </c>
      <c r="C73" s="7">
        <v>210000000</v>
      </c>
      <c r="D73" s="7">
        <f t="shared" si="1"/>
        <v>22000000</v>
      </c>
      <c r="E73" s="7">
        <v>232000000</v>
      </c>
      <c r="I73" s="7"/>
    </row>
    <row r="74" spans="1:9" ht="12.75">
      <c r="A74" s="80">
        <v>3859</v>
      </c>
      <c r="B74" s="68" t="s">
        <v>119</v>
      </c>
      <c r="C74" s="7">
        <v>300000</v>
      </c>
      <c r="D74" s="7">
        <f t="shared" si="1"/>
        <v>0</v>
      </c>
      <c r="E74" s="7">
        <v>300000</v>
      </c>
      <c r="I74" s="73"/>
    </row>
    <row r="75" spans="1:9" ht="11.25" customHeight="1">
      <c r="A75" s="31"/>
      <c r="B75" s="28"/>
      <c r="C75" s="7"/>
      <c r="D75" s="7"/>
      <c r="E75" s="7"/>
      <c r="I75" s="7"/>
    </row>
    <row r="76" spans="1:9" ht="15" customHeight="1">
      <c r="A76" s="61" t="s">
        <v>103</v>
      </c>
      <c r="B76" s="61" t="s">
        <v>107</v>
      </c>
      <c r="C76" s="73">
        <f>SUM(C77:C79)</f>
        <v>775000</v>
      </c>
      <c r="D76" s="73">
        <f t="shared" si="1"/>
        <v>-635000</v>
      </c>
      <c r="E76" s="73">
        <f>SUM(E77:E79)</f>
        <v>140000</v>
      </c>
      <c r="I76" s="7"/>
    </row>
    <row r="77" spans="1:9" ht="12.75">
      <c r="A77" s="39" t="s">
        <v>20</v>
      </c>
      <c r="B77" s="18" t="s">
        <v>21</v>
      </c>
      <c r="C77" s="7">
        <v>350000</v>
      </c>
      <c r="D77" s="7">
        <f t="shared" si="1"/>
        <v>-220000</v>
      </c>
      <c r="E77" s="7">
        <v>130000</v>
      </c>
      <c r="I77" s="7"/>
    </row>
    <row r="78" spans="1:9" ht="12.75">
      <c r="A78" s="31" t="s">
        <v>22</v>
      </c>
      <c r="B78" s="28" t="s">
        <v>23</v>
      </c>
      <c r="C78" s="7">
        <v>85000</v>
      </c>
      <c r="D78" s="7">
        <f t="shared" si="1"/>
        <v>-85000</v>
      </c>
      <c r="E78" s="7">
        <v>0</v>
      </c>
      <c r="I78" s="7"/>
    </row>
    <row r="79" spans="1:9" ht="12.75">
      <c r="A79" s="62">
        <v>4223</v>
      </c>
      <c r="B79" s="64" t="s">
        <v>54</v>
      </c>
      <c r="C79" s="7">
        <v>340000</v>
      </c>
      <c r="D79" s="7">
        <f t="shared" si="1"/>
        <v>-330000</v>
      </c>
      <c r="E79" s="7">
        <v>10000</v>
      </c>
      <c r="I79" s="73"/>
    </row>
    <row r="80" spans="1:9" ht="12.75">
      <c r="A80" s="31"/>
      <c r="B80" s="28"/>
      <c r="C80" s="7"/>
      <c r="D80" s="7"/>
      <c r="E80" s="7"/>
      <c r="I80" s="7"/>
    </row>
    <row r="81" spans="1:5" ht="12.75">
      <c r="A81" s="61" t="s">
        <v>90</v>
      </c>
      <c r="B81" s="61" t="s">
        <v>108</v>
      </c>
      <c r="C81" s="73">
        <f>C82</f>
        <v>28000</v>
      </c>
      <c r="D81" s="73">
        <f t="shared" si="1"/>
        <v>0</v>
      </c>
      <c r="E81" s="73">
        <f>E82</f>
        <v>28000</v>
      </c>
    </row>
    <row r="82" spans="1:5" ht="12.75">
      <c r="A82" s="31" t="s">
        <v>75</v>
      </c>
      <c r="B82" s="27" t="s">
        <v>1</v>
      </c>
      <c r="C82" s="7">
        <v>28000</v>
      </c>
      <c r="D82" s="7">
        <f t="shared" si="1"/>
        <v>0</v>
      </c>
      <c r="E82" s="7">
        <v>28000</v>
      </c>
    </row>
    <row r="83" spans="1:3" ht="12.75">
      <c r="A83" s="31"/>
      <c r="B83" s="28"/>
      <c r="C83" s="7"/>
    </row>
    <row r="84" spans="1:3" ht="12.75" hidden="1">
      <c r="A84" s="61" t="s">
        <v>92</v>
      </c>
      <c r="B84" s="97" t="s">
        <v>111</v>
      </c>
      <c r="C84" s="73">
        <f>C85</f>
        <v>0</v>
      </c>
    </row>
    <row r="85" spans="1:3" ht="12.75" hidden="1">
      <c r="A85" s="70" t="s">
        <v>27</v>
      </c>
      <c r="B85" s="28" t="s">
        <v>26</v>
      </c>
      <c r="C85" s="71">
        <v>0</v>
      </c>
    </row>
    <row r="86" spans="1:3" ht="10.5" customHeight="1" hidden="1">
      <c r="A86" s="31"/>
      <c r="B86" s="28"/>
      <c r="C86" s="7"/>
    </row>
    <row r="87" spans="1:3" ht="12.75" hidden="1">
      <c r="A87" s="61" t="s">
        <v>99</v>
      </c>
      <c r="B87" s="61" t="s">
        <v>112</v>
      </c>
      <c r="C87" s="73">
        <f>C88</f>
        <v>0</v>
      </c>
    </row>
    <row r="88" spans="1:3" ht="12.75" hidden="1">
      <c r="A88" s="31">
        <v>4212</v>
      </c>
      <c r="B88" s="67" t="s">
        <v>53</v>
      </c>
      <c r="C88" s="7">
        <v>0</v>
      </c>
    </row>
    <row r="89" spans="1:3" ht="12.75">
      <c r="A89" s="81"/>
      <c r="B89" s="61"/>
      <c r="C89" s="73"/>
    </row>
    <row r="90" spans="1:3" ht="12.75">
      <c r="A90" s="11"/>
      <c r="B90" s="11"/>
      <c r="C90" s="7"/>
    </row>
    <row r="91" spans="1:3" ht="12.75">
      <c r="A91" s="61"/>
      <c r="B91" s="66"/>
      <c r="C91" s="73"/>
    </row>
    <row r="92" spans="1:3" ht="12.75">
      <c r="A92" s="62"/>
      <c r="B92" s="63"/>
      <c r="C92" s="96"/>
    </row>
    <row r="93" spans="1:3" ht="12.75">
      <c r="A93" s="31"/>
      <c r="B93" s="28"/>
      <c r="C93" s="7"/>
    </row>
    <row r="94" spans="1:3" ht="12.75">
      <c r="A94" s="2"/>
      <c r="B94" s="8"/>
      <c r="C94" s="7"/>
    </row>
    <row r="95" spans="1:3" ht="12.75">
      <c r="A95" s="61"/>
      <c r="B95" s="66"/>
      <c r="C95" s="73"/>
    </row>
    <row r="96" spans="1:3" ht="12.75">
      <c r="A96" s="62"/>
      <c r="B96" s="63"/>
      <c r="C96" s="96"/>
    </row>
    <row r="97" spans="1:3" ht="12.75">
      <c r="A97" s="31"/>
      <c r="B97" s="28"/>
      <c r="C97" s="7"/>
    </row>
    <row r="98" spans="1:3" ht="12.75">
      <c r="A98" s="11"/>
      <c r="B98" s="11"/>
      <c r="C98" s="7"/>
    </row>
    <row r="99" spans="1:3" ht="12.75">
      <c r="A99" s="61"/>
      <c r="B99" s="66"/>
      <c r="C99" s="73"/>
    </row>
    <row r="100" spans="1:3" ht="12.75">
      <c r="A100" s="62"/>
      <c r="B100" s="63"/>
      <c r="C100" s="96"/>
    </row>
    <row r="101" spans="1:3" ht="12.75">
      <c r="A101" s="31"/>
      <c r="B101" s="28"/>
      <c r="C101" s="7"/>
    </row>
    <row r="102" spans="1:3" ht="12.75">
      <c r="A102" s="12"/>
      <c r="B102" s="2"/>
      <c r="C102" s="7"/>
    </row>
    <row r="103" spans="1:3" ht="12.75">
      <c r="A103" s="81"/>
      <c r="B103" s="61"/>
      <c r="C103" s="73"/>
    </row>
    <row r="104" spans="1:3" ht="12.75">
      <c r="A104" s="11"/>
      <c r="B104" s="11"/>
      <c r="C104" s="7"/>
    </row>
    <row r="105" spans="1:3" ht="12.75">
      <c r="A105" s="61"/>
      <c r="B105" s="66"/>
      <c r="C105" s="73"/>
    </row>
    <row r="109" spans="1:3" ht="12.75">
      <c r="A109" s="61"/>
      <c r="B109" s="66"/>
      <c r="C109" s="73"/>
    </row>
    <row r="110" spans="1:3" ht="12.75">
      <c r="A110" s="62"/>
      <c r="B110" s="63"/>
      <c r="C110" s="96"/>
    </row>
    <row r="112" spans="1:3" ht="12.75">
      <c r="A112" s="11"/>
      <c r="B112" s="11"/>
      <c r="C112" s="7"/>
    </row>
    <row r="113" spans="1:3" ht="12.75">
      <c r="A113" s="61"/>
      <c r="B113" s="66"/>
      <c r="C113" s="73"/>
    </row>
    <row r="115" spans="1:3" ht="12.75">
      <c r="A115" s="31"/>
      <c r="B115" s="28"/>
      <c r="C115" s="7"/>
    </row>
    <row r="184" spans="1:3" ht="12.75">
      <c r="A184" s="11"/>
      <c r="B184" s="11"/>
      <c r="C184" s="6"/>
    </row>
    <row r="267" spans="1:3" ht="12.75">
      <c r="A267" s="11"/>
      <c r="B267" s="11"/>
      <c r="C267" s="6"/>
    </row>
    <row r="324" spans="1:3" ht="12.75">
      <c r="A324" s="11"/>
      <c r="B324" s="11"/>
      <c r="C324" s="6"/>
    </row>
    <row r="361" spans="1:3" ht="12.75">
      <c r="A361" s="12"/>
      <c r="B361" s="10"/>
      <c r="C361" s="9"/>
    </row>
    <row r="426" spans="1:2" ht="12.75">
      <c r="A426" s="13"/>
      <c r="B426" s="14"/>
    </row>
    <row r="428" spans="1:3" ht="12.75">
      <c r="A428" s="15"/>
      <c r="B428" s="15"/>
      <c r="C428" s="6"/>
    </row>
    <row r="429" spans="1:3" ht="12.75">
      <c r="A429" s="12"/>
      <c r="B429" s="2"/>
      <c r="C429" s="9"/>
    </row>
    <row r="431" spans="1:3" ht="12.75">
      <c r="A431" s="15"/>
      <c r="C431" s="7"/>
    </row>
    <row r="432" spans="1:3" ht="12.75">
      <c r="A432" s="10"/>
      <c r="C432" s="7"/>
    </row>
    <row r="435" spans="1:3" ht="12.75">
      <c r="A435" s="12"/>
      <c r="B435" s="10"/>
      <c r="C435" s="3"/>
    </row>
    <row r="436" spans="1:3" ht="12.75">
      <c r="A436" s="15"/>
      <c r="C436" s="7"/>
    </row>
    <row r="438" spans="1:3" ht="12.75">
      <c r="A438" s="17"/>
      <c r="B438" s="7"/>
      <c r="C438" s="7"/>
    </row>
    <row r="439" spans="1:3" ht="12.75">
      <c r="A439" s="17"/>
      <c r="B439" s="7"/>
      <c r="C439" s="7"/>
    </row>
    <row r="440" spans="1:3" ht="12.75">
      <c r="A440" s="12"/>
      <c r="B440" s="10"/>
      <c r="C440" s="3"/>
    </row>
    <row r="441" spans="1:3" ht="12.75">
      <c r="A441" s="15"/>
      <c r="C441" s="7"/>
    </row>
    <row r="442" spans="1:3" ht="12.75">
      <c r="A442" s="10"/>
      <c r="C442" s="7"/>
    </row>
    <row r="443" spans="1:3" ht="12.75">
      <c r="A443" s="17"/>
      <c r="B443" s="7"/>
      <c r="C443" s="7"/>
    </row>
    <row r="444" spans="1:3" ht="12.75">
      <c r="A444" s="17"/>
      <c r="B444" s="7"/>
      <c r="C444" s="7"/>
    </row>
    <row r="445" spans="1:3" ht="12.75">
      <c r="A445" s="12"/>
      <c r="B445" s="10"/>
      <c r="C445" s="3"/>
    </row>
    <row r="446" spans="1:3" ht="12.75">
      <c r="A446" s="15"/>
      <c r="C446" s="7"/>
    </row>
    <row r="447" spans="1:3" ht="12.75">
      <c r="A447" s="10"/>
      <c r="C447" s="7"/>
    </row>
    <row r="448" spans="1:3" ht="12.75">
      <c r="A448" s="17"/>
      <c r="B448" s="7"/>
      <c r="C448" s="7"/>
    </row>
    <row r="449" spans="1:3" ht="12.75">
      <c r="A449" s="10"/>
      <c r="C449" s="7"/>
    </row>
    <row r="450" spans="1:3" ht="12.75">
      <c r="A450" s="12"/>
      <c r="B450" s="10"/>
      <c r="C450" s="3"/>
    </row>
    <row r="451" spans="1:3" ht="12.75">
      <c r="A451" s="10"/>
      <c r="C451" s="7"/>
    </row>
    <row r="452" spans="1:3" ht="12.75">
      <c r="A452" s="10"/>
      <c r="C452" s="7"/>
    </row>
    <row r="453" spans="1:2" ht="12.75">
      <c r="A453" s="17"/>
      <c r="B453" s="7"/>
    </row>
    <row r="454" spans="1:3" ht="12.75">
      <c r="A454" s="10"/>
      <c r="C454" s="7"/>
    </row>
    <row r="455" spans="1:3" ht="12.75">
      <c r="A455" s="10"/>
      <c r="C455" s="7"/>
    </row>
    <row r="456" spans="1:3" ht="12.75">
      <c r="A456" s="17"/>
      <c r="B456" s="7"/>
      <c r="C456" s="7"/>
    </row>
    <row r="457" spans="1:3" ht="12.75">
      <c r="A457" s="10"/>
      <c r="C457" s="7"/>
    </row>
    <row r="458" spans="1:3" ht="12.75">
      <c r="A458" s="10"/>
      <c r="C458" s="7"/>
    </row>
    <row r="459" spans="1:3" ht="12.75">
      <c r="A459" s="17"/>
      <c r="B459" s="7"/>
      <c r="C459" s="7"/>
    </row>
    <row r="460" spans="1:3" ht="12.75">
      <c r="A460" s="17"/>
      <c r="B460" s="7"/>
      <c r="C460" s="7"/>
    </row>
    <row r="461" spans="1:3" ht="12.75">
      <c r="A461" s="17"/>
      <c r="B461" s="7"/>
      <c r="C461" s="7"/>
    </row>
    <row r="462" spans="1:3" ht="12.75">
      <c r="A462" s="10"/>
      <c r="C462" s="7"/>
    </row>
    <row r="463" spans="1:3" ht="12.75">
      <c r="A463" s="10"/>
      <c r="C463" s="7"/>
    </row>
    <row r="464" spans="1:3" ht="12.75">
      <c r="A464" s="17"/>
      <c r="B464" s="18"/>
      <c r="C464" s="7"/>
    </row>
    <row r="465" spans="1:3" ht="12.75">
      <c r="A465" s="10"/>
      <c r="C465" s="7"/>
    </row>
    <row r="466" spans="1:3" ht="12.75">
      <c r="A466" s="10"/>
      <c r="C466" s="7"/>
    </row>
    <row r="467" spans="1:3" ht="12.75">
      <c r="A467" s="17"/>
      <c r="B467" s="7"/>
      <c r="C467" s="7"/>
    </row>
    <row r="468" spans="1:3" ht="12.75">
      <c r="A468" s="10"/>
      <c r="C468" s="7"/>
    </row>
    <row r="469" spans="1:3" ht="12.75">
      <c r="A469" s="10"/>
      <c r="C469" s="7"/>
    </row>
    <row r="470" spans="1:3" ht="12.75">
      <c r="A470" s="17"/>
      <c r="B470" s="7"/>
      <c r="C470" s="7"/>
    </row>
    <row r="471" spans="1:3" ht="12.75">
      <c r="A471" s="10"/>
      <c r="C471" s="7"/>
    </row>
    <row r="472" spans="1:3" ht="12.75">
      <c r="A472" s="10"/>
      <c r="C472" s="7"/>
    </row>
    <row r="473" spans="1:3" ht="12.75">
      <c r="A473" s="17"/>
      <c r="B473" s="7"/>
      <c r="C473" s="7"/>
    </row>
    <row r="474" spans="1:3" ht="12.75">
      <c r="A474" s="10"/>
      <c r="C474" s="7"/>
    </row>
    <row r="475" spans="1:3" ht="12.75">
      <c r="A475" s="10"/>
      <c r="C475" s="7"/>
    </row>
    <row r="476" spans="1:2" ht="12.75">
      <c r="A476" s="17"/>
      <c r="B476" s="7"/>
    </row>
    <row r="477" spans="1:3" ht="12.75">
      <c r="A477" s="10"/>
      <c r="C477" s="7"/>
    </row>
    <row r="478" spans="1:3" ht="12.75">
      <c r="A478" s="10"/>
      <c r="C478" s="7"/>
    </row>
    <row r="479" spans="1:3" ht="12.75">
      <c r="A479" s="17"/>
      <c r="B479" s="7"/>
      <c r="C479" s="7"/>
    </row>
    <row r="480" ht="12.75">
      <c r="A480" s="10"/>
    </row>
    <row r="481" spans="1:3" ht="12.75">
      <c r="A481" s="10"/>
      <c r="C481" s="7"/>
    </row>
    <row r="482" spans="1:3" ht="12.75">
      <c r="A482" s="17"/>
      <c r="B482" s="7"/>
      <c r="C482" s="7"/>
    </row>
    <row r="483" ht="12.75">
      <c r="A483" s="10"/>
    </row>
    <row r="484" spans="1:3" ht="12.75">
      <c r="A484" s="10"/>
      <c r="C484" s="7"/>
    </row>
    <row r="485" spans="1:3" ht="12.75">
      <c r="A485" s="17"/>
      <c r="B485" s="7"/>
      <c r="C485" s="7"/>
    </row>
    <row r="486" ht="12.75">
      <c r="A486" s="10"/>
    </row>
    <row r="487" spans="1:3" ht="12.75">
      <c r="A487" s="10"/>
      <c r="C487" s="7"/>
    </row>
    <row r="488" spans="1:3" ht="12.75">
      <c r="A488" s="17"/>
      <c r="B488" s="7"/>
      <c r="C488" s="7"/>
    </row>
    <row r="489" ht="12.75">
      <c r="A489" s="10"/>
    </row>
    <row r="490" spans="1:3" ht="12.75">
      <c r="A490" s="10"/>
      <c r="C490" s="7"/>
    </row>
    <row r="491" spans="1:3" ht="12.75">
      <c r="A491" s="17"/>
      <c r="B491" s="7"/>
      <c r="C491" s="7"/>
    </row>
    <row r="492" spans="2:3" ht="12.75">
      <c r="B492" s="7"/>
      <c r="C492" s="7"/>
    </row>
    <row r="493" spans="1:3" ht="12.75">
      <c r="A493" s="10"/>
      <c r="C493" s="7"/>
    </row>
    <row r="494" spans="1:3" ht="12.75">
      <c r="A494" s="17"/>
      <c r="B494" s="7"/>
      <c r="C494" s="7"/>
    </row>
    <row r="495" spans="1:3" ht="12.75">
      <c r="A495" s="17"/>
      <c r="B495" s="7"/>
      <c r="C495" s="7"/>
    </row>
    <row r="496" spans="1:3" ht="12.75">
      <c r="A496" s="10"/>
      <c r="C496" s="7"/>
    </row>
    <row r="497" spans="1:3" ht="12.75">
      <c r="A497" s="17"/>
      <c r="B497" s="7"/>
      <c r="C497" s="7"/>
    </row>
    <row r="498" spans="1:3" ht="12.75">
      <c r="A498" s="17"/>
      <c r="B498" s="7"/>
      <c r="C498" s="7"/>
    </row>
    <row r="499" spans="1:3" ht="12.75">
      <c r="A499" s="12"/>
      <c r="B499" s="10"/>
      <c r="C499" s="3"/>
    </row>
    <row r="500" spans="1:3" ht="12.75">
      <c r="A500" s="17"/>
      <c r="B500" s="7"/>
      <c r="C500" s="7"/>
    </row>
    <row r="501" ht="12.75">
      <c r="A501" s="10"/>
    </row>
    <row r="502" spans="1:3" ht="12.75">
      <c r="A502" s="10"/>
      <c r="B502" s="10"/>
      <c r="C502" s="7"/>
    </row>
    <row r="503" spans="1:3" ht="12.75">
      <c r="A503" s="10"/>
      <c r="B503" s="10"/>
      <c r="C503" s="7"/>
    </row>
    <row r="504" spans="1:3" ht="12.75">
      <c r="A504" s="10"/>
      <c r="C504" s="7"/>
    </row>
    <row r="505" spans="1:3" ht="12.75">
      <c r="A505" s="17"/>
      <c r="B505" s="7"/>
      <c r="C505" s="7"/>
    </row>
    <row r="506" spans="1:3" ht="12.75">
      <c r="A506" s="10"/>
      <c r="B506" s="10"/>
      <c r="C506" s="7"/>
    </row>
    <row r="507" spans="1:3" ht="12.75">
      <c r="A507" s="10"/>
      <c r="C507" s="7"/>
    </row>
    <row r="508" spans="1:3" ht="12.75">
      <c r="A508" s="17"/>
      <c r="B508" s="7"/>
      <c r="C508" s="7"/>
    </row>
    <row r="509" spans="1:3" ht="12.75">
      <c r="A509" s="10"/>
      <c r="B509" s="10"/>
      <c r="C509" s="7"/>
    </row>
    <row r="510" spans="1:3" ht="12.75">
      <c r="A510" s="10"/>
      <c r="C510" s="7"/>
    </row>
    <row r="511" spans="1:3" ht="12.75">
      <c r="A511" s="17"/>
      <c r="B511" s="7"/>
      <c r="C511" s="7"/>
    </row>
    <row r="512" spans="1:3" ht="12.75">
      <c r="A512" s="10"/>
      <c r="B512" s="10"/>
      <c r="C512" s="7"/>
    </row>
    <row r="513" spans="1:3" ht="12.75">
      <c r="A513" s="10"/>
      <c r="C513" s="7"/>
    </row>
    <row r="514" spans="1:3" ht="12.75">
      <c r="A514" s="17"/>
      <c r="B514" s="7"/>
      <c r="C514" s="7"/>
    </row>
    <row r="515" ht="12.75">
      <c r="A515" s="10"/>
    </row>
    <row r="516" spans="1:3" ht="12.75">
      <c r="A516" s="10"/>
      <c r="C516" s="7"/>
    </row>
    <row r="517" spans="1:3" ht="12.75">
      <c r="A517" s="17"/>
      <c r="B517" s="7"/>
      <c r="C517" s="7"/>
    </row>
    <row r="518" ht="12.75">
      <c r="A518" s="10"/>
    </row>
    <row r="519" spans="1:3" ht="12.75">
      <c r="A519" s="10"/>
      <c r="C519" s="7"/>
    </row>
    <row r="520" spans="1:3" ht="12.75">
      <c r="A520" s="17"/>
      <c r="B520" s="7"/>
      <c r="C520" s="7"/>
    </row>
    <row r="521" ht="12.75">
      <c r="A521" s="10"/>
    </row>
    <row r="522" spans="1:3" ht="12.75">
      <c r="A522" s="10"/>
      <c r="B522" s="17"/>
      <c r="C522" s="7"/>
    </row>
    <row r="523" spans="1:3" ht="12.75">
      <c r="A523" s="17"/>
      <c r="B523" s="7"/>
      <c r="C523" s="7"/>
    </row>
    <row r="524" spans="1:3" ht="12.75">
      <c r="A524" s="17"/>
      <c r="B524" s="7"/>
      <c r="C524" s="7"/>
    </row>
    <row r="525" spans="1:3" ht="12.75">
      <c r="A525" s="17"/>
      <c r="B525" s="7"/>
      <c r="C525" s="7"/>
    </row>
    <row r="526" ht="12.75">
      <c r="A526" s="10"/>
    </row>
    <row r="527" spans="1:3" ht="12.75">
      <c r="A527" s="10"/>
      <c r="C527" s="7"/>
    </row>
    <row r="528" spans="1:3" ht="12.75">
      <c r="A528" s="17"/>
      <c r="B528" s="7"/>
      <c r="C528" s="7"/>
    </row>
    <row r="529" ht="12.75">
      <c r="A529" s="10"/>
    </row>
    <row r="530" spans="1:3" ht="12.75">
      <c r="A530" s="10"/>
      <c r="C530" s="7"/>
    </row>
    <row r="531" spans="1:3" ht="12.75">
      <c r="A531" s="17"/>
      <c r="B531" s="7"/>
      <c r="C531" s="7"/>
    </row>
    <row r="532" spans="1:3" ht="12.75">
      <c r="A532" s="17"/>
      <c r="B532" s="7"/>
      <c r="C532" s="7"/>
    </row>
    <row r="533" spans="1:3" ht="12.75">
      <c r="A533" s="17"/>
      <c r="B533" s="7"/>
      <c r="C533" s="7"/>
    </row>
    <row r="534" spans="1:3" ht="12.75">
      <c r="A534" s="17"/>
      <c r="B534" s="7"/>
      <c r="C534" s="7"/>
    </row>
    <row r="535" spans="1:3" ht="12.75">
      <c r="A535" s="17"/>
      <c r="B535" s="7"/>
      <c r="C535" s="7"/>
    </row>
    <row r="536" spans="1:3" ht="12.75">
      <c r="A536" s="17"/>
      <c r="B536" s="7"/>
      <c r="C536" s="7"/>
    </row>
    <row r="537" ht="12.75">
      <c r="A537" s="10"/>
    </row>
    <row r="538" spans="1:3" ht="12.75">
      <c r="A538" s="10"/>
      <c r="B538" s="7"/>
      <c r="C538" s="7"/>
    </row>
    <row r="539" spans="1:3" ht="12.75">
      <c r="A539" s="14"/>
      <c r="B539" s="7"/>
      <c r="C539" s="7"/>
    </row>
    <row r="540" spans="1:3" ht="12.75">
      <c r="A540" s="17"/>
      <c r="B540" s="7"/>
      <c r="C540" s="7"/>
    </row>
    <row r="541" spans="1:3" ht="12.75">
      <c r="A541" s="17"/>
      <c r="B541" s="7"/>
      <c r="C541" s="7"/>
    </row>
    <row r="542" spans="1:3" ht="12.75">
      <c r="A542" s="17"/>
      <c r="B542" s="7"/>
      <c r="C542" s="7"/>
    </row>
    <row r="543" spans="1:3" ht="12.75">
      <c r="A543" s="17"/>
      <c r="B543" s="7"/>
      <c r="C543" s="7"/>
    </row>
    <row r="544" spans="1:3" ht="12.75">
      <c r="A544" s="17"/>
      <c r="B544" s="7"/>
      <c r="C544" s="7"/>
    </row>
    <row r="545" ht="12.75">
      <c r="A545" s="10"/>
    </row>
    <row r="546" spans="1:3" ht="12.75">
      <c r="A546" s="10"/>
      <c r="C546" s="7"/>
    </row>
    <row r="547" spans="1:3" ht="12.75">
      <c r="A547" s="17"/>
      <c r="B547" s="7"/>
      <c r="C547" s="7"/>
    </row>
    <row r="548" spans="2:3" ht="12.75">
      <c r="B548" s="7"/>
      <c r="C548" s="7"/>
    </row>
    <row r="549" spans="1:3" ht="12.75">
      <c r="A549" s="10"/>
      <c r="B549" s="7"/>
      <c r="C549" s="7"/>
    </row>
    <row r="550" spans="1:3" ht="12.75">
      <c r="A550" s="17"/>
      <c r="B550" s="7"/>
      <c r="C550" s="7"/>
    </row>
    <row r="551" spans="1:3" ht="12.75">
      <c r="A551" s="17"/>
      <c r="B551" s="7"/>
      <c r="C551" s="7"/>
    </row>
    <row r="552" spans="1:3" ht="12.75">
      <c r="A552" s="10"/>
      <c r="B552" s="7"/>
      <c r="C552" s="7"/>
    </row>
    <row r="553" spans="1:3" ht="12.75">
      <c r="A553" s="17"/>
      <c r="B553" s="7"/>
      <c r="C553" s="7"/>
    </row>
    <row r="554" spans="2:3" ht="12.75">
      <c r="B554" s="7"/>
      <c r="C554" s="7"/>
    </row>
    <row r="555" spans="1:3" ht="12.75">
      <c r="A555" s="1"/>
      <c r="B555" s="10"/>
      <c r="C555" s="3"/>
    </row>
    <row r="556" spans="2:3" ht="12.75">
      <c r="B556" s="7"/>
      <c r="C556" s="7"/>
    </row>
    <row r="557" spans="1:3" ht="12.75">
      <c r="A557" s="10"/>
      <c r="B557" s="10"/>
      <c r="C557" s="7"/>
    </row>
    <row r="558" ht="12.75">
      <c r="A558" s="10"/>
    </row>
    <row r="559" spans="1:3" ht="12.75">
      <c r="A559" s="10"/>
      <c r="C559" s="7"/>
    </row>
    <row r="560" spans="1:3" ht="12.75">
      <c r="A560" s="17"/>
      <c r="B560" s="7"/>
      <c r="C560" s="7"/>
    </row>
    <row r="561" spans="1:3" ht="12.75">
      <c r="A561" s="17"/>
      <c r="B561" s="7"/>
      <c r="C561" s="7"/>
    </row>
    <row r="562" ht="12.75">
      <c r="A562" s="10"/>
    </row>
    <row r="563" spans="1:3" ht="12.75">
      <c r="A563" s="10"/>
      <c r="C563" s="7"/>
    </row>
    <row r="564" spans="1:3" ht="12.75">
      <c r="A564" s="17"/>
      <c r="B564" s="7"/>
      <c r="C564" s="7"/>
    </row>
    <row r="565" spans="1:2" ht="12.75">
      <c r="A565" s="17"/>
      <c r="B565" s="7"/>
    </row>
    <row r="566" spans="1:3" ht="12.75">
      <c r="A566" s="17"/>
      <c r="B566" s="7"/>
      <c r="C566" s="7"/>
    </row>
    <row r="567" spans="1:3" ht="12.75">
      <c r="A567" s="17"/>
      <c r="B567" s="7"/>
      <c r="C567" s="7"/>
    </row>
    <row r="568" spans="1:3" ht="12.75">
      <c r="A568" s="17"/>
      <c r="B568" s="7"/>
      <c r="C568" s="7"/>
    </row>
    <row r="569" ht="12.75">
      <c r="A569" s="10"/>
    </row>
    <row r="570" spans="1:3" ht="12.75">
      <c r="A570" s="10"/>
      <c r="C570" s="7"/>
    </row>
    <row r="571" spans="1:3" ht="12.75">
      <c r="A571" s="17"/>
      <c r="B571" s="7"/>
      <c r="C571" s="7"/>
    </row>
    <row r="572" spans="1:3" ht="12.75">
      <c r="A572" s="17"/>
      <c r="B572" s="7"/>
      <c r="C572" s="7"/>
    </row>
    <row r="573" spans="1:3" ht="12.75">
      <c r="A573" s="17"/>
      <c r="B573" s="7"/>
      <c r="C573" s="7"/>
    </row>
    <row r="574" spans="1:3" ht="12.75">
      <c r="A574" s="17"/>
      <c r="B574" s="7"/>
      <c r="C574" s="7"/>
    </row>
    <row r="575" spans="1:3" ht="12.75">
      <c r="A575" s="17"/>
      <c r="B575" s="7"/>
      <c r="C575" s="7"/>
    </row>
    <row r="576" spans="1:3" ht="12.75">
      <c r="A576" s="12"/>
      <c r="B576" s="10"/>
      <c r="C576" s="3"/>
    </row>
    <row r="577" spans="1:3" ht="12.75">
      <c r="A577" s="17"/>
      <c r="B577" s="7"/>
      <c r="C577" s="7"/>
    </row>
    <row r="578" spans="1:3" ht="12.75">
      <c r="A578" s="10"/>
      <c r="B578" s="10"/>
      <c r="C578" s="7"/>
    </row>
    <row r="579" ht="12.75">
      <c r="A579" s="10"/>
    </row>
    <row r="580" spans="1:3" ht="12.75">
      <c r="A580" s="10"/>
      <c r="C580" s="7"/>
    </row>
    <row r="581" spans="1:3" ht="12.75">
      <c r="A581" s="17"/>
      <c r="B581" s="7"/>
      <c r="C581" s="7"/>
    </row>
    <row r="582" spans="1:3" ht="12.75">
      <c r="A582" s="17"/>
      <c r="B582" s="7"/>
      <c r="C582" s="7"/>
    </row>
    <row r="583" spans="1:3" ht="12.75">
      <c r="A583" s="10"/>
      <c r="C583" s="7"/>
    </row>
    <row r="584" spans="1:3" ht="12.75">
      <c r="A584" s="17"/>
      <c r="B584" s="7"/>
      <c r="C584" s="7"/>
    </row>
    <row r="585" ht="12.75">
      <c r="A585" s="10"/>
    </row>
    <row r="589" ht="12.75">
      <c r="A589" s="10"/>
    </row>
    <row r="590" spans="1:3" ht="12.75">
      <c r="A590" s="10"/>
      <c r="C590" s="7"/>
    </row>
    <row r="591" spans="1:3" ht="12.75">
      <c r="A591" s="17"/>
      <c r="B591" s="7"/>
      <c r="C591" s="7"/>
    </row>
    <row r="592" ht="12.75">
      <c r="A592" s="15"/>
    </row>
    <row r="594" spans="1:3" ht="12.75">
      <c r="A594" s="12"/>
      <c r="B594" s="10"/>
      <c r="C594" s="3"/>
    </row>
    <row r="631" spans="1:3" ht="12.75">
      <c r="A631" s="12"/>
      <c r="B631" s="2"/>
      <c r="C631" s="9"/>
    </row>
    <row r="656" spans="1:3" ht="12.75">
      <c r="A656" s="11"/>
      <c r="B656" s="11"/>
      <c r="C656" s="6"/>
    </row>
    <row r="658" spans="1:3" ht="12.75">
      <c r="A658" s="11"/>
      <c r="B658" s="11"/>
      <c r="C658" s="6"/>
    </row>
    <row r="659" spans="1:3" ht="12.75">
      <c r="A659" s="11"/>
      <c r="B659" s="11"/>
      <c r="C659" s="6"/>
    </row>
    <row r="660" spans="1:3" ht="12.75">
      <c r="A660" s="11"/>
      <c r="B660" s="11"/>
      <c r="C660" s="6"/>
    </row>
    <row r="661" spans="1:3" ht="12.75">
      <c r="A661" s="11"/>
      <c r="B661" s="11"/>
      <c r="C661" s="6"/>
    </row>
    <row r="663" spans="1:3" ht="12.75">
      <c r="A663" s="12"/>
      <c r="B663" s="2"/>
      <c r="C663" s="9"/>
    </row>
    <row r="709" spans="1:3" ht="12.75">
      <c r="A709" s="11"/>
      <c r="B709" s="11"/>
      <c r="C709" s="6"/>
    </row>
    <row r="711" spans="1:3" ht="12.75">
      <c r="A711" s="11"/>
      <c r="B711" s="11"/>
      <c r="C711" s="6"/>
    </row>
    <row r="712" spans="1:3" ht="12.75">
      <c r="A712" s="11"/>
      <c r="B712" s="11"/>
      <c r="C712" s="6"/>
    </row>
    <row r="713" spans="1:3" ht="12.75">
      <c r="A713" s="11"/>
      <c r="B713" s="11"/>
      <c r="C713" s="6"/>
    </row>
    <row r="718" spans="1:3" ht="12.75">
      <c r="A718" s="12"/>
      <c r="B718" s="2"/>
      <c r="C718" s="9"/>
    </row>
  </sheetData>
  <mergeCells count="1">
    <mergeCell ref="A1:E1"/>
  </mergeCells>
  <printOptions horizontalCentered="1"/>
  <pageMargins left="0.2362204724409449" right="0.2362204724409449" top="0.4330708661417323" bottom="0.6299212598425197" header="0.5118110236220472" footer="0.3937007874015748"/>
  <pageSetup firstPageNumber="5" useFirstPageNumber="1" fitToHeight="2" horizontalDpi="300" verticalDpi="300" orientation="portrait" paperSize="9" scale="90" r:id="rId1"/>
  <headerFooter alignWithMargins="0">
    <oddFooter>&amp;R&amp;P</oddFooter>
  </headerFooter>
  <ignoredErrors>
    <ignoredError sqref="A15 A53 A56 A77:A78 A82 A85 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2009-04-03T07:51:54Z</cp:lastPrinted>
  <dcterms:created xsi:type="dcterms:W3CDTF">2001-11-29T15:00:47Z</dcterms:created>
  <dcterms:modified xsi:type="dcterms:W3CDTF">2009-04-03T11:59:54Z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